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vinkarney/Library/CloudStorage/Dropbox/EoT Stuff/"/>
    </mc:Choice>
  </mc:AlternateContent>
  <xr:revisionPtr revIDLastSave="0" documentId="13_ncr:1_{4907126C-17C6-5E42-8A95-983CC7A9826A}" xr6:coauthVersionLast="47" xr6:coauthVersionMax="47" xr10:uidLastSave="{00000000-0000-0000-0000-000000000000}"/>
  <bookViews>
    <workbookView xWindow="0" yWindow="860" windowWidth="34200" windowHeight="21380" xr2:uid="{51619E0D-9D5F-B74D-A0A0-2ABCEE4B5BE0}"/>
  </bookViews>
  <sheets>
    <sheet name="Sheet1" sheetId="1" r:id="rId1"/>
  </sheets>
  <definedNames>
    <definedName name="_xlchart.v1.0" hidden="1">Sheet1!$AF$4</definedName>
    <definedName name="_xlchart.v1.1" hidden="1">Sheet1!$AF$5:$AF$371</definedName>
    <definedName name="_xlchart.v1.2" hidden="1">Sheet1!$AN$4</definedName>
    <definedName name="_xlchart.v1.3" hidden="1">Sheet1!$AN$5:$AN$371</definedName>
    <definedName name="_xlchart.v1.4" hidden="1">Sheet1!$AO$4</definedName>
    <definedName name="_xlchart.v1.5" hidden="1">Sheet1!$AO$5:$AO$371</definedName>
    <definedName name="_xlchart.v1.6" hidden="1">Sheet1!$AQ$4</definedName>
    <definedName name="_xlchart.v1.7" hidden="1">Sheet1!$AQ$5:$AQ$371</definedName>
    <definedName name="aaa">Sheet1!$I$5:$I$371</definedName>
    <definedName name="Additional_Relevant_Parameters">Sheet1!#REF!</definedName>
    <definedName name="Astronomical_Fact">Sheet1!#REF!</definedName>
    <definedName name="bbb">Sheet1!$J$5:$J$371</definedName>
    <definedName name="Day">Sheet1!$D$5:$D$371</definedName>
    <definedName name="Days_since_Epoch">Sheet1!$K$5:$K$371</definedName>
    <definedName name="Declination_deg">Sheet1!$AK$5:$AK$371</definedName>
    <definedName name="Declination_rad">Sheet1!$AJ$5:$AJ$371</definedName>
    <definedName name="Eccentric_Anomaly_0">Sheet1!$X$5:$X$371</definedName>
    <definedName name="Eccentric_Anomaly_1">Sheet1!$Y$5:$Y$371</definedName>
    <definedName name="Eccentric_Anomaly_2">Sheet1!$Z$5:$Z$371</definedName>
    <definedName name="Eccentricity">Sheet1!$S$5:$S$371</definedName>
    <definedName name="Eccentricity_Effect_deg">Sheet1!$AE$5:$AE$371</definedName>
    <definedName name="Eccentricity_Effect_min">Sheet1!$AF$5:$AF$371</definedName>
    <definedName name="EoT_deg">Sheet1!$AM$5:$AM$371</definedName>
    <definedName name="EoT_deg_uncorr">Sheet1!$AL$5:$AL$371</definedName>
    <definedName name="EoT_Longitude_Corrected_min">Sheet1!$AQ$5:$AQ$371</definedName>
    <definedName name="EoT_min">Sheet1!$AN$5:$AN$371</definedName>
    <definedName name="Excel_Date">Sheet1!$A$5:$A$371</definedName>
    <definedName name="Finding_Right_Ascension__Declination___Equation_of_Time">Sheet1!#REF!</definedName>
    <definedName name="GMST_deg">Sheet1!$M$5:$M$371</definedName>
    <definedName name="GMST_hrs">Sheet1!$N$5:$N$371</definedName>
    <definedName name="Hour">Sheet1!$E$5:$E$371</definedName>
    <definedName name="Jul_Cent_sinch_Epoch">Sheet1!$L$5:$L$371</definedName>
    <definedName name="Latitude">Sheet1!$C$3</definedName>
    <definedName name="Latitude_rad">Sheet1!$AU$5:$AU$371</definedName>
    <definedName name="LMST">Sheet1!$O$5:$O$371</definedName>
    <definedName name="Longitude">Sheet1!$B$3</definedName>
    <definedName name="Longitude_correction_min">Sheet1!$AP$5:$AP$371</definedName>
    <definedName name="Mean_Anomaly_deg">Sheet1!$V$5:$V$371</definedName>
    <definedName name="Mean_Anomaly_rad">Sheet1!$W$5:$W$371</definedName>
    <definedName name="Mean_Sun_Longitude_deg">Sheet1!$Q$5:$Q$371</definedName>
    <definedName name="Mean_Sun_Longitude_hrs">Sheet1!$P$5:$P$371</definedName>
    <definedName name="Month">Sheet1!$C$5:$C$371</definedName>
    <definedName name="Month_corr">Sheet1!$G$5:$G$371</definedName>
    <definedName name="Obliquity_deg">Sheet1!$T$5:$T$371</definedName>
    <definedName name="Obliquity_Effect_min">Sheet1!$AO$5:$AO$371</definedName>
    <definedName name="Obliquity_rad">Sheet1!$U$5:$U$371</definedName>
    <definedName name="Observerver_s_Location">Sheet1!#REF!</definedName>
    <definedName name="Observor_s_Date___Civil_Time">Sheet1!#REF!</definedName>
    <definedName name="Perihelion_Longitude">Sheet1!$R$5:$R$371</definedName>
    <definedName name="Right_Ascension_deg">Sheet1!$AH$5:$AH$371</definedName>
    <definedName name="Right_Ascension_hrs">Sheet1!$AI$5:$AI$371</definedName>
    <definedName name="Right_Ascension_rad">Sheet1!$AG$5:$AG$371</definedName>
    <definedName name="Solar_Altitude_deg">Sheet1!$AW$5:$AW$371</definedName>
    <definedName name="Solar_Altitude_rad">Sheet1!$AV$5:$AV$371</definedName>
    <definedName name="Solar_Azimuth_a">Sheet1!$AX$5:$AX$371</definedName>
    <definedName name="Solar_Azimuth_b">Sheet1!$AY$5:$AY$371</definedName>
    <definedName name="Solar_Azimuth_deg">Sheet1!$BA$5:$BA$371</definedName>
    <definedName name="Solar_Azimuth_rad">Sheet1!$AZ$5:$AZ$371</definedName>
    <definedName name="Solar_Hour_Angle_hrs">Sheet1!$AS$5:$AS$371</definedName>
    <definedName name="Solar_Hour_Angle_rad">Sheet1!$AT$5:$AT$371</definedName>
    <definedName name="Solar_Noon_hrs">Sheet1!$AR$5:$AR$371</definedName>
    <definedName name="Solving_Kepler">Sheet1!#REF!</definedName>
    <definedName name="Start_Year">Sheet1!$A$3</definedName>
    <definedName name="Sun_True_Longitude_deg">Sheet1!$AC$5:$AC$371</definedName>
    <definedName name="Sun_True_Longitude_rad">Sheet1!$AD$5:$AD$371</definedName>
    <definedName name="Sunrise_Azimuth_deg">Sheet1!$BF$5:$BF$371</definedName>
    <definedName name="Sunrise_Azimuth_r_deg">Sheet1!$BE$5:$BE$371</definedName>
    <definedName name="Sunrise_civil_hrs">Sheet1!$BC$5:$BC$371</definedName>
    <definedName name="Sunrise_q_hrs">Sheet1!$BB$5:$BB$371</definedName>
    <definedName name="Sunset_Azimuth_deg">Sheet1!$BG$5:$BG$371</definedName>
    <definedName name="Sunset_civil_hrs">Sheet1!$BD$5:$BD$371</definedName>
    <definedName name="Time_Related_Parameters">Sheet1!#REF!</definedName>
    <definedName name="True_Anomaly_deg">Sheet1!$AB$5:$AB$371</definedName>
    <definedName name="True_Anomaly_rad">Sheet1!$AA$5:$AA$371</definedName>
    <definedName name="UTC">Sheet1!$H$5:$H$371</definedName>
    <definedName name="UTC_uncorr">Sheet1!#REF!</definedName>
    <definedName name="Year">Sheet1!$B$5:$B$371</definedName>
    <definedName name="Year_corr">Sheet1!$F$5:$F$371</definedName>
    <definedName name="Zone">Sheet1!$D$3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H6" i="1"/>
  <c r="I6" i="1"/>
  <c r="AP6" i="1"/>
  <c r="AU6" i="1"/>
  <c r="F7" i="1"/>
  <c r="G7" i="1"/>
  <c r="H7" i="1"/>
  <c r="I7" i="1"/>
  <c r="J7" i="1"/>
  <c r="K7" i="1"/>
  <c r="AP7" i="1"/>
  <c r="AU7" i="1"/>
  <c r="F8" i="1"/>
  <c r="G8" i="1"/>
  <c r="H8" i="1"/>
  <c r="I8" i="1"/>
  <c r="J8" i="1"/>
  <c r="K8" i="1"/>
  <c r="AP8" i="1"/>
  <c r="AU8" i="1"/>
  <c r="F9" i="1"/>
  <c r="G9" i="1"/>
  <c r="H9" i="1"/>
  <c r="I9" i="1"/>
  <c r="J9" i="1"/>
  <c r="K9" i="1"/>
  <c r="AP9" i="1"/>
  <c r="AU9" i="1"/>
  <c r="F10" i="1"/>
  <c r="G10" i="1"/>
  <c r="H10" i="1"/>
  <c r="I10" i="1"/>
  <c r="J10" i="1"/>
  <c r="K10" i="1"/>
  <c r="AP10" i="1"/>
  <c r="AU10" i="1"/>
  <c r="F11" i="1"/>
  <c r="G11" i="1"/>
  <c r="H11" i="1"/>
  <c r="I11" i="1"/>
  <c r="J11" i="1"/>
  <c r="K11" i="1"/>
  <c r="AP11" i="1"/>
  <c r="AU11" i="1"/>
  <c r="F12" i="1"/>
  <c r="G12" i="1"/>
  <c r="H12" i="1"/>
  <c r="I12" i="1"/>
  <c r="J12" i="1"/>
  <c r="K12" i="1"/>
  <c r="AP12" i="1"/>
  <c r="AU12" i="1"/>
  <c r="F13" i="1"/>
  <c r="G13" i="1"/>
  <c r="H13" i="1"/>
  <c r="I13" i="1"/>
  <c r="J13" i="1"/>
  <c r="K13" i="1"/>
  <c r="AP13" i="1"/>
  <c r="AU13" i="1"/>
  <c r="F14" i="1"/>
  <c r="G14" i="1"/>
  <c r="H14" i="1"/>
  <c r="I14" i="1"/>
  <c r="J14" i="1"/>
  <c r="K14" i="1"/>
  <c r="AP14" i="1"/>
  <c r="AU14" i="1"/>
  <c r="F15" i="1"/>
  <c r="G15" i="1"/>
  <c r="H15" i="1"/>
  <c r="I15" i="1"/>
  <c r="J15" i="1"/>
  <c r="K15" i="1"/>
  <c r="AP15" i="1"/>
  <c r="AU15" i="1"/>
  <c r="F16" i="1"/>
  <c r="G16" i="1"/>
  <c r="H16" i="1"/>
  <c r="I16" i="1"/>
  <c r="J16" i="1"/>
  <c r="K16" i="1"/>
  <c r="AP16" i="1"/>
  <c r="AU16" i="1"/>
  <c r="F17" i="1"/>
  <c r="G17" i="1"/>
  <c r="H17" i="1"/>
  <c r="I17" i="1"/>
  <c r="J17" i="1"/>
  <c r="K17" i="1"/>
  <c r="AP17" i="1"/>
  <c r="AU17" i="1"/>
  <c r="F18" i="1"/>
  <c r="G18" i="1"/>
  <c r="H18" i="1"/>
  <c r="I18" i="1"/>
  <c r="J18" i="1"/>
  <c r="K18" i="1"/>
  <c r="AP18" i="1"/>
  <c r="AU18" i="1"/>
  <c r="F19" i="1"/>
  <c r="G19" i="1"/>
  <c r="H19" i="1"/>
  <c r="I19" i="1"/>
  <c r="J19" i="1"/>
  <c r="K19" i="1"/>
  <c r="AP19" i="1"/>
  <c r="AU19" i="1"/>
  <c r="F20" i="1"/>
  <c r="G20" i="1"/>
  <c r="H20" i="1"/>
  <c r="I20" i="1"/>
  <c r="J20" i="1"/>
  <c r="K20" i="1"/>
  <c r="AP20" i="1"/>
  <c r="AU20" i="1"/>
  <c r="F21" i="1"/>
  <c r="G21" i="1"/>
  <c r="H21" i="1"/>
  <c r="I21" i="1"/>
  <c r="J21" i="1"/>
  <c r="K21" i="1"/>
  <c r="AP21" i="1"/>
  <c r="AU21" i="1"/>
  <c r="F22" i="1"/>
  <c r="G22" i="1"/>
  <c r="H22" i="1"/>
  <c r="I22" i="1"/>
  <c r="J22" i="1"/>
  <c r="K22" i="1"/>
  <c r="AP22" i="1"/>
  <c r="AU22" i="1"/>
  <c r="F23" i="1"/>
  <c r="G23" i="1"/>
  <c r="H23" i="1"/>
  <c r="I23" i="1"/>
  <c r="J23" i="1"/>
  <c r="K23" i="1"/>
  <c r="AP23" i="1"/>
  <c r="AU23" i="1"/>
  <c r="F24" i="1"/>
  <c r="G24" i="1"/>
  <c r="H24" i="1"/>
  <c r="I24" i="1"/>
  <c r="J24" i="1"/>
  <c r="K24" i="1"/>
  <c r="AP24" i="1"/>
  <c r="AU24" i="1"/>
  <c r="F25" i="1"/>
  <c r="G25" i="1"/>
  <c r="H25" i="1"/>
  <c r="I25" i="1"/>
  <c r="J25" i="1"/>
  <c r="AP25" i="1"/>
  <c r="AU25" i="1"/>
  <c r="F26" i="1"/>
  <c r="G26" i="1"/>
  <c r="H26" i="1"/>
  <c r="I26" i="1"/>
  <c r="J26" i="1"/>
  <c r="K26" i="1"/>
  <c r="AP26" i="1"/>
  <c r="AU26" i="1"/>
  <c r="F27" i="1"/>
  <c r="G27" i="1"/>
  <c r="H27" i="1"/>
  <c r="I27" i="1"/>
  <c r="J27" i="1"/>
  <c r="K27" i="1"/>
  <c r="AP27" i="1"/>
  <c r="AU27" i="1"/>
  <c r="F28" i="1"/>
  <c r="G28" i="1"/>
  <c r="H28" i="1"/>
  <c r="I28" i="1"/>
  <c r="J28" i="1"/>
  <c r="K28" i="1"/>
  <c r="AP28" i="1"/>
  <c r="AU28" i="1"/>
  <c r="F29" i="1"/>
  <c r="G29" i="1"/>
  <c r="H29" i="1"/>
  <c r="I29" i="1"/>
  <c r="J29" i="1"/>
  <c r="K29" i="1"/>
  <c r="AP29" i="1"/>
  <c r="AU29" i="1"/>
  <c r="F30" i="1"/>
  <c r="G30" i="1"/>
  <c r="H30" i="1"/>
  <c r="I30" i="1"/>
  <c r="J30" i="1"/>
  <c r="K30" i="1"/>
  <c r="AP30" i="1"/>
  <c r="AU30" i="1"/>
  <c r="F31" i="1"/>
  <c r="G31" i="1"/>
  <c r="H31" i="1"/>
  <c r="I31" i="1"/>
  <c r="J31" i="1"/>
  <c r="K31" i="1"/>
  <c r="AP31" i="1"/>
  <c r="AU31" i="1"/>
  <c r="F32" i="1"/>
  <c r="G32" i="1"/>
  <c r="H32" i="1"/>
  <c r="I32" i="1"/>
  <c r="J32" i="1"/>
  <c r="K32" i="1"/>
  <c r="AP32" i="1"/>
  <c r="AU32" i="1"/>
  <c r="F33" i="1"/>
  <c r="G33" i="1"/>
  <c r="H33" i="1"/>
  <c r="I33" i="1"/>
  <c r="J33" i="1"/>
  <c r="K33" i="1"/>
  <c r="AP33" i="1"/>
  <c r="AU33" i="1"/>
  <c r="F34" i="1"/>
  <c r="G34" i="1"/>
  <c r="H34" i="1"/>
  <c r="I34" i="1"/>
  <c r="J34" i="1"/>
  <c r="K34" i="1"/>
  <c r="AP34" i="1"/>
  <c r="AU34" i="1"/>
  <c r="F35" i="1"/>
  <c r="G35" i="1"/>
  <c r="H35" i="1"/>
  <c r="I35" i="1"/>
  <c r="J35" i="1"/>
  <c r="K35" i="1"/>
  <c r="AP35" i="1"/>
  <c r="AU35" i="1"/>
  <c r="F36" i="1"/>
  <c r="G36" i="1"/>
  <c r="H36" i="1"/>
  <c r="I36" i="1"/>
  <c r="J36" i="1"/>
  <c r="K36" i="1"/>
  <c r="AP36" i="1"/>
  <c r="AU36" i="1"/>
  <c r="F37" i="1"/>
  <c r="G37" i="1"/>
  <c r="H37" i="1"/>
  <c r="I37" i="1"/>
  <c r="J37" i="1"/>
  <c r="K37" i="1"/>
  <c r="AP37" i="1"/>
  <c r="AU37" i="1"/>
  <c r="F38" i="1"/>
  <c r="G38" i="1"/>
  <c r="H38" i="1"/>
  <c r="I38" i="1"/>
  <c r="J38" i="1"/>
  <c r="K38" i="1"/>
  <c r="AP38" i="1"/>
  <c r="AU38" i="1"/>
  <c r="F39" i="1"/>
  <c r="G39" i="1"/>
  <c r="H39" i="1"/>
  <c r="I39" i="1"/>
  <c r="J39" i="1"/>
  <c r="K39" i="1"/>
  <c r="AP39" i="1"/>
  <c r="AU39" i="1"/>
  <c r="F40" i="1"/>
  <c r="G40" i="1"/>
  <c r="H40" i="1"/>
  <c r="I40" i="1"/>
  <c r="J40" i="1"/>
  <c r="K40" i="1"/>
  <c r="AP40" i="1"/>
  <c r="AU40" i="1"/>
  <c r="F41" i="1"/>
  <c r="G41" i="1"/>
  <c r="H41" i="1"/>
  <c r="I41" i="1"/>
  <c r="J41" i="1"/>
  <c r="K41" i="1"/>
  <c r="AP41" i="1"/>
  <c r="AU41" i="1"/>
  <c r="F42" i="1"/>
  <c r="G42" i="1"/>
  <c r="H42" i="1"/>
  <c r="I42" i="1"/>
  <c r="J42" i="1"/>
  <c r="K42" i="1"/>
  <c r="AP42" i="1"/>
  <c r="AU42" i="1"/>
  <c r="F43" i="1"/>
  <c r="G43" i="1"/>
  <c r="H43" i="1"/>
  <c r="I43" i="1"/>
  <c r="J43" i="1"/>
  <c r="K43" i="1"/>
  <c r="AP43" i="1"/>
  <c r="AU43" i="1"/>
  <c r="F44" i="1"/>
  <c r="G44" i="1"/>
  <c r="H44" i="1"/>
  <c r="I44" i="1"/>
  <c r="J44" i="1"/>
  <c r="AP44" i="1"/>
  <c r="AU44" i="1"/>
  <c r="F45" i="1"/>
  <c r="G45" i="1"/>
  <c r="H45" i="1"/>
  <c r="I45" i="1"/>
  <c r="J45" i="1"/>
  <c r="K45" i="1"/>
  <c r="AP45" i="1"/>
  <c r="AU45" i="1"/>
  <c r="F46" i="1"/>
  <c r="G46" i="1"/>
  <c r="H46" i="1"/>
  <c r="I46" i="1"/>
  <c r="J46" i="1"/>
  <c r="K46" i="1"/>
  <c r="AP46" i="1"/>
  <c r="AU46" i="1"/>
  <c r="F47" i="1"/>
  <c r="G47" i="1"/>
  <c r="H47" i="1"/>
  <c r="I47" i="1"/>
  <c r="J47" i="1"/>
  <c r="K47" i="1"/>
  <c r="AP47" i="1"/>
  <c r="AU47" i="1"/>
  <c r="F48" i="1"/>
  <c r="G48" i="1"/>
  <c r="H48" i="1"/>
  <c r="I48" i="1"/>
  <c r="J48" i="1"/>
  <c r="K48" i="1"/>
  <c r="AP48" i="1"/>
  <c r="AU48" i="1"/>
  <c r="F49" i="1"/>
  <c r="G49" i="1"/>
  <c r="H49" i="1"/>
  <c r="I49" i="1"/>
  <c r="J49" i="1"/>
  <c r="K49" i="1"/>
  <c r="AP49" i="1"/>
  <c r="AU49" i="1"/>
  <c r="F50" i="1"/>
  <c r="G50" i="1"/>
  <c r="H50" i="1"/>
  <c r="I50" i="1"/>
  <c r="J50" i="1"/>
  <c r="K50" i="1"/>
  <c r="AP50" i="1"/>
  <c r="AU50" i="1"/>
  <c r="F51" i="1"/>
  <c r="G51" i="1"/>
  <c r="H51" i="1"/>
  <c r="I51" i="1"/>
  <c r="J51" i="1"/>
  <c r="K51" i="1"/>
  <c r="AP51" i="1"/>
  <c r="AU51" i="1"/>
  <c r="F52" i="1"/>
  <c r="G52" i="1"/>
  <c r="H52" i="1"/>
  <c r="I52" i="1"/>
  <c r="J52" i="1"/>
  <c r="K52" i="1"/>
  <c r="AP52" i="1"/>
  <c r="AU52" i="1"/>
  <c r="F53" i="1"/>
  <c r="G53" i="1"/>
  <c r="H53" i="1"/>
  <c r="I53" i="1"/>
  <c r="J53" i="1"/>
  <c r="K53" i="1"/>
  <c r="AP53" i="1"/>
  <c r="AU53" i="1"/>
  <c r="F54" i="1"/>
  <c r="G54" i="1"/>
  <c r="H54" i="1"/>
  <c r="I54" i="1"/>
  <c r="J54" i="1"/>
  <c r="AP54" i="1"/>
  <c r="AU54" i="1"/>
  <c r="F55" i="1"/>
  <c r="G55" i="1"/>
  <c r="H55" i="1"/>
  <c r="I55" i="1"/>
  <c r="J55" i="1"/>
  <c r="K55" i="1"/>
  <c r="AP55" i="1"/>
  <c r="AU55" i="1"/>
  <c r="F56" i="1"/>
  <c r="G56" i="1"/>
  <c r="H56" i="1"/>
  <c r="I56" i="1"/>
  <c r="J56" i="1"/>
  <c r="AP56" i="1"/>
  <c r="AU56" i="1"/>
  <c r="F57" i="1"/>
  <c r="G57" i="1"/>
  <c r="H57" i="1"/>
  <c r="I57" i="1"/>
  <c r="J57" i="1"/>
  <c r="K57" i="1"/>
  <c r="AP57" i="1"/>
  <c r="AU57" i="1"/>
  <c r="F58" i="1"/>
  <c r="G58" i="1"/>
  <c r="H58" i="1"/>
  <c r="I58" i="1"/>
  <c r="J58" i="1"/>
  <c r="AP58" i="1"/>
  <c r="AU58" i="1"/>
  <c r="F59" i="1"/>
  <c r="G59" i="1"/>
  <c r="H59" i="1"/>
  <c r="I59" i="1"/>
  <c r="J59" i="1"/>
  <c r="K59" i="1"/>
  <c r="AP59" i="1"/>
  <c r="AU59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F81" i="1"/>
  <c r="G81" i="1"/>
  <c r="H81" i="1"/>
  <c r="I81" i="1"/>
  <c r="J81" i="1"/>
  <c r="K81" i="1"/>
  <c r="AP81" i="1"/>
  <c r="AU81" i="1"/>
  <c r="F82" i="1"/>
  <c r="G82" i="1"/>
  <c r="H82" i="1"/>
  <c r="I82" i="1"/>
  <c r="J82" i="1"/>
  <c r="AP82" i="1"/>
  <c r="AU82" i="1"/>
  <c r="F83" i="1"/>
  <c r="G83" i="1"/>
  <c r="H83" i="1"/>
  <c r="I83" i="1"/>
  <c r="J83" i="1"/>
  <c r="K83" i="1"/>
  <c r="AP83" i="1"/>
  <c r="AU83" i="1"/>
  <c r="F84" i="1"/>
  <c r="G84" i="1"/>
  <c r="H84" i="1"/>
  <c r="I84" i="1"/>
  <c r="J84" i="1"/>
  <c r="AP84" i="1"/>
  <c r="AU84" i="1"/>
  <c r="F85" i="1"/>
  <c r="G85" i="1"/>
  <c r="H85" i="1"/>
  <c r="I85" i="1"/>
  <c r="J85" i="1"/>
  <c r="K85" i="1"/>
  <c r="AP85" i="1"/>
  <c r="AU85" i="1"/>
  <c r="F86" i="1"/>
  <c r="G86" i="1"/>
  <c r="H86" i="1"/>
  <c r="I86" i="1"/>
  <c r="J86" i="1"/>
  <c r="K86" i="1"/>
  <c r="AP86" i="1"/>
  <c r="AU86" i="1"/>
  <c r="F87" i="1"/>
  <c r="G87" i="1"/>
  <c r="H87" i="1"/>
  <c r="I87" i="1"/>
  <c r="J87" i="1"/>
  <c r="AP87" i="1"/>
  <c r="AU87" i="1"/>
  <c r="F88" i="1"/>
  <c r="G88" i="1"/>
  <c r="H88" i="1"/>
  <c r="I88" i="1"/>
  <c r="J88" i="1"/>
  <c r="K88" i="1"/>
  <c r="AP88" i="1"/>
  <c r="AU88" i="1"/>
  <c r="F89" i="1"/>
  <c r="G89" i="1"/>
  <c r="H89" i="1"/>
  <c r="I89" i="1"/>
  <c r="AP89" i="1"/>
  <c r="AU89" i="1"/>
  <c r="F90" i="1"/>
  <c r="G90" i="1"/>
  <c r="H90" i="1"/>
  <c r="I90" i="1"/>
  <c r="J90" i="1"/>
  <c r="K90" i="1"/>
  <c r="AP90" i="1"/>
  <c r="AU90" i="1"/>
  <c r="F91" i="1"/>
  <c r="G91" i="1"/>
  <c r="H91" i="1"/>
  <c r="I91" i="1"/>
  <c r="J91" i="1"/>
  <c r="AP91" i="1"/>
  <c r="AU91" i="1"/>
  <c r="F92" i="1"/>
  <c r="G92" i="1"/>
  <c r="H92" i="1"/>
  <c r="I92" i="1"/>
  <c r="J92" i="1"/>
  <c r="AP92" i="1"/>
  <c r="AU92" i="1"/>
  <c r="F93" i="1"/>
  <c r="G93" i="1"/>
  <c r="H93" i="1"/>
  <c r="I93" i="1"/>
  <c r="AP93" i="1"/>
  <c r="AU93" i="1"/>
  <c r="F94" i="1"/>
  <c r="G94" i="1"/>
  <c r="H94" i="1"/>
  <c r="I94" i="1"/>
  <c r="J94" i="1"/>
  <c r="AP94" i="1"/>
  <c r="AU94" i="1"/>
  <c r="F95" i="1"/>
  <c r="G95" i="1"/>
  <c r="H95" i="1"/>
  <c r="I95" i="1"/>
  <c r="J95" i="1"/>
  <c r="K95" i="1"/>
  <c r="AP95" i="1"/>
  <c r="AU95" i="1"/>
  <c r="F96" i="1"/>
  <c r="G96" i="1"/>
  <c r="H96" i="1"/>
  <c r="I96" i="1"/>
  <c r="J96" i="1"/>
  <c r="K96" i="1"/>
  <c r="AP96" i="1"/>
  <c r="AU96" i="1"/>
  <c r="F97" i="1"/>
  <c r="G97" i="1"/>
  <c r="H97" i="1"/>
  <c r="I97" i="1"/>
  <c r="J97" i="1"/>
  <c r="AP97" i="1"/>
  <c r="AU97" i="1"/>
  <c r="F98" i="1"/>
  <c r="G98" i="1"/>
  <c r="H98" i="1"/>
  <c r="I98" i="1"/>
  <c r="J98" i="1"/>
  <c r="K98" i="1"/>
  <c r="AP98" i="1"/>
  <c r="AU98" i="1"/>
  <c r="F99" i="1"/>
  <c r="G99" i="1"/>
  <c r="H99" i="1"/>
  <c r="I99" i="1"/>
  <c r="J99" i="1"/>
  <c r="K99" i="1"/>
  <c r="AP99" i="1"/>
  <c r="AU99" i="1"/>
  <c r="F100" i="1"/>
  <c r="G100" i="1"/>
  <c r="H100" i="1"/>
  <c r="I100" i="1"/>
  <c r="J100" i="1"/>
  <c r="K100" i="1"/>
  <c r="AP100" i="1"/>
  <c r="AU100" i="1"/>
  <c r="F101" i="1"/>
  <c r="G101" i="1"/>
  <c r="H101" i="1"/>
  <c r="I101" i="1"/>
  <c r="J101" i="1"/>
  <c r="K101" i="1"/>
  <c r="AP101" i="1"/>
  <c r="AU101" i="1"/>
  <c r="F102" i="1"/>
  <c r="G102" i="1"/>
  <c r="H102" i="1"/>
  <c r="I102" i="1"/>
  <c r="AP102" i="1"/>
  <c r="AU102" i="1"/>
  <c r="F103" i="1"/>
  <c r="G103" i="1"/>
  <c r="H103" i="1"/>
  <c r="I103" i="1"/>
  <c r="J103" i="1"/>
  <c r="AP103" i="1"/>
  <c r="AU103" i="1"/>
  <c r="F104" i="1"/>
  <c r="G104" i="1"/>
  <c r="H104" i="1"/>
  <c r="I104" i="1"/>
  <c r="J104" i="1"/>
  <c r="AP104" i="1"/>
  <c r="AU104" i="1"/>
  <c r="F105" i="1"/>
  <c r="G105" i="1"/>
  <c r="H105" i="1"/>
  <c r="I105" i="1"/>
  <c r="J105" i="1"/>
  <c r="AP105" i="1"/>
  <c r="AU105" i="1"/>
  <c r="F106" i="1"/>
  <c r="G106" i="1"/>
  <c r="H106" i="1"/>
  <c r="I106" i="1"/>
  <c r="AP106" i="1"/>
  <c r="AU106" i="1"/>
  <c r="F107" i="1"/>
  <c r="G107" i="1"/>
  <c r="H107" i="1"/>
  <c r="I107" i="1"/>
  <c r="J107" i="1"/>
  <c r="AP107" i="1"/>
  <c r="AU107" i="1"/>
  <c r="F108" i="1"/>
  <c r="G108" i="1"/>
  <c r="H108" i="1"/>
  <c r="I108" i="1"/>
  <c r="AP108" i="1"/>
  <c r="AU108" i="1"/>
  <c r="F109" i="1"/>
  <c r="G109" i="1"/>
  <c r="H109" i="1"/>
  <c r="I109" i="1"/>
  <c r="J109" i="1"/>
  <c r="AP109" i="1"/>
  <c r="AU109" i="1"/>
  <c r="F110" i="1"/>
  <c r="G110" i="1"/>
  <c r="H110" i="1"/>
  <c r="I110" i="1"/>
  <c r="J110" i="1"/>
  <c r="K110" i="1"/>
  <c r="AP110" i="1"/>
  <c r="AU110" i="1"/>
  <c r="F111" i="1"/>
  <c r="G111" i="1"/>
  <c r="H111" i="1"/>
  <c r="I111" i="1"/>
  <c r="J111" i="1"/>
  <c r="AP111" i="1"/>
  <c r="AU111" i="1"/>
  <c r="F112" i="1"/>
  <c r="G112" i="1"/>
  <c r="H112" i="1"/>
  <c r="I112" i="1"/>
  <c r="J112" i="1"/>
  <c r="AP112" i="1"/>
  <c r="AU112" i="1"/>
  <c r="F113" i="1"/>
  <c r="G113" i="1"/>
  <c r="H113" i="1"/>
  <c r="I113" i="1"/>
  <c r="J113" i="1"/>
  <c r="AP113" i="1"/>
  <c r="AU113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F144" i="1"/>
  <c r="G144" i="1"/>
  <c r="H144" i="1"/>
  <c r="I144" i="1"/>
  <c r="J144" i="1"/>
  <c r="AP144" i="1"/>
  <c r="AU144" i="1"/>
  <c r="F145" i="1"/>
  <c r="G145" i="1"/>
  <c r="H145" i="1"/>
  <c r="AP145" i="1"/>
  <c r="AU145" i="1"/>
  <c r="F146" i="1"/>
  <c r="G146" i="1"/>
  <c r="H146" i="1"/>
  <c r="AP146" i="1"/>
  <c r="AU146" i="1"/>
  <c r="F147" i="1"/>
  <c r="G147" i="1"/>
  <c r="H147" i="1"/>
  <c r="AP147" i="1"/>
  <c r="AU147" i="1"/>
  <c r="F148" i="1"/>
  <c r="G148" i="1"/>
  <c r="H148" i="1"/>
  <c r="AP148" i="1"/>
  <c r="AU148" i="1"/>
  <c r="F149" i="1"/>
  <c r="G149" i="1"/>
  <c r="H149" i="1"/>
  <c r="AP149" i="1"/>
  <c r="AU149" i="1"/>
  <c r="F150" i="1"/>
  <c r="G150" i="1"/>
  <c r="H150" i="1"/>
  <c r="I150" i="1"/>
  <c r="J150" i="1"/>
  <c r="AP150" i="1"/>
  <c r="AU150" i="1"/>
  <c r="F151" i="1"/>
  <c r="G151" i="1"/>
  <c r="H151" i="1"/>
  <c r="AP151" i="1"/>
  <c r="AU151" i="1"/>
  <c r="F152" i="1"/>
  <c r="G152" i="1"/>
  <c r="H152" i="1"/>
  <c r="AP152" i="1"/>
  <c r="AU152" i="1"/>
  <c r="F153" i="1"/>
  <c r="G153" i="1"/>
  <c r="H153" i="1"/>
  <c r="AP153" i="1"/>
  <c r="AU153" i="1"/>
  <c r="F154" i="1"/>
  <c r="G154" i="1"/>
  <c r="H154" i="1"/>
  <c r="I154" i="1"/>
  <c r="J154" i="1"/>
  <c r="K154" i="1"/>
  <c r="AP154" i="1"/>
  <c r="AU154" i="1"/>
  <c r="F155" i="1"/>
  <c r="G155" i="1"/>
  <c r="H155" i="1"/>
  <c r="I155" i="1"/>
  <c r="J155" i="1"/>
  <c r="K155" i="1"/>
  <c r="AP155" i="1"/>
  <c r="AU155" i="1"/>
  <c r="F156" i="1"/>
  <c r="G156" i="1"/>
  <c r="H156" i="1"/>
  <c r="AP156" i="1"/>
  <c r="AU156" i="1"/>
  <c r="F157" i="1"/>
  <c r="G157" i="1"/>
  <c r="H157" i="1"/>
  <c r="I157" i="1"/>
  <c r="J157" i="1"/>
  <c r="K157" i="1"/>
  <c r="AP157" i="1"/>
  <c r="AU157" i="1"/>
  <c r="F158" i="1"/>
  <c r="G158" i="1"/>
  <c r="H158" i="1"/>
  <c r="AP158" i="1"/>
  <c r="AU158" i="1"/>
  <c r="F159" i="1"/>
  <c r="G159" i="1"/>
  <c r="H159" i="1"/>
  <c r="AP159" i="1"/>
  <c r="AU159" i="1"/>
  <c r="F160" i="1"/>
  <c r="G160" i="1"/>
  <c r="H160" i="1"/>
  <c r="I160" i="1"/>
  <c r="J160" i="1"/>
  <c r="K160" i="1"/>
  <c r="AP160" i="1"/>
  <c r="AU160" i="1"/>
  <c r="F161" i="1"/>
  <c r="G161" i="1"/>
  <c r="H161" i="1"/>
  <c r="AP161" i="1"/>
  <c r="AU161" i="1"/>
  <c r="F162" i="1"/>
  <c r="G162" i="1"/>
  <c r="H162" i="1"/>
  <c r="AP162" i="1"/>
  <c r="AU162" i="1"/>
  <c r="F163" i="1"/>
  <c r="G163" i="1"/>
  <c r="H163" i="1"/>
  <c r="AP163" i="1"/>
  <c r="AU163" i="1"/>
  <c r="F164" i="1"/>
  <c r="G164" i="1"/>
  <c r="H164" i="1"/>
  <c r="AP164" i="1"/>
  <c r="AU164" i="1"/>
  <c r="F165" i="1"/>
  <c r="G165" i="1"/>
  <c r="H165" i="1"/>
  <c r="AP165" i="1"/>
  <c r="AU165" i="1"/>
  <c r="F166" i="1"/>
  <c r="G166" i="1"/>
  <c r="H166" i="1"/>
  <c r="AP166" i="1"/>
  <c r="AU166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P185" i="1"/>
  <c r="AU185" i="1"/>
  <c r="F186" i="1"/>
  <c r="G186" i="1"/>
  <c r="H186" i="1"/>
  <c r="AP186" i="1"/>
  <c r="AU186" i="1"/>
  <c r="F187" i="1"/>
  <c r="G187" i="1"/>
  <c r="H187" i="1"/>
  <c r="I187" i="1"/>
  <c r="AP187" i="1"/>
  <c r="AU187" i="1"/>
  <c r="F188" i="1"/>
  <c r="G188" i="1"/>
  <c r="H188" i="1"/>
  <c r="I188" i="1"/>
  <c r="J188" i="1"/>
  <c r="AP188" i="1"/>
  <c r="AU188" i="1"/>
  <c r="F189" i="1"/>
  <c r="G189" i="1"/>
  <c r="H189" i="1"/>
  <c r="I189" i="1"/>
  <c r="J189" i="1"/>
  <c r="AP189" i="1"/>
  <c r="AU189" i="1"/>
  <c r="F190" i="1"/>
  <c r="G190" i="1"/>
  <c r="H190" i="1"/>
  <c r="I190" i="1"/>
  <c r="J190" i="1"/>
  <c r="K190" i="1"/>
  <c r="AP190" i="1"/>
  <c r="AU190" i="1"/>
  <c r="F191" i="1"/>
  <c r="G191" i="1"/>
  <c r="H191" i="1"/>
  <c r="AP191" i="1"/>
  <c r="AU191" i="1"/>
  <c r="F192" i="1"/>
  <c r="G192" i="1"/>
  <c r="H192" i="1"/>
  <c r="I192" i="1"/>
  <c r="J192" i="1"/>
  <c r="AP192" i="1"/>
  <c r="AU192" i="1"/>
  <c r="F193" i="1"/>
  <c r="G193" i="1"/>
  <c r="H193" i="1"/>
  <c r="I193" i="1"/>
  <c r="J193" i="1"/>
  <c r="AP193" i="1"/>
  <c r="AU193" i="1"/>
  <c r="F194" i="1"/>
  <c r="G194" i="1"/>
  <c r="H194" i="1"/>
  <c r="AP194" i="1"/>
  <c r="AU194" i="1"/>
  <c r="F195" i="1"/>
  <c r="G195" i="1"/>
  <c r="H195" i="1"/>
  <c r="I195" i="1"/>
  <c r="J195" i="1"/>
  <c r="K195" i="1"/>
  <c r="AP195" i="1"/>
  <c r="AU195" i="1"/>
  <c r="F196" i="1"/>
  <c r="G196" i="1"/>
  <c r="H196" i="1"/>
  <c r="AP196" i="1"/>
  <c r="AU196" i="1"/>
  <c r="F197" i="1"/>
  <c r="G197" i="1"/>
  <c r="H197" i="1"/>
  <c r="AP197" i="1"/>
  <c r="AU197" i="1"/>
  <c r="F198" i="1"/>
  <c r="G198" i="1"/>
  <c r="H198" i="1"/>
  <c r="AP198" i="1"/>
  <c r="AU198" i="1"/>
  <c r="F199" i="1"/>
  <c r="G199" i="1"/>
  <c r="H199" i="1"/>
  <c r="AP199" i="1"/>
  <c r="AU199" i="1"/>
  <c r="F200" i="1"/>
  <c r="G200" i="1"/>
  <c r="H200" i="1"/>
  <c r="I200" i="1"/>
  <c r="AP200" i="1"/>
  <c r="AU200" i="1"/>
  <c r="F201" i="1"/>
  <c r="G201" i="1"/>
  <c r="H201" i="1"/>
  <c r="I201" i="1"/>
  <c r="J201" i="1"/>
  <c r="AP201" i="1"/>
  <c r="AU201" i="1"/>
  <c r="F202" i="1"/>
  <c r="G202" i="1"/>
  <c r="H202" i="1"/>
  <c r="I202" i="1"/>
  <c r="J202" i="1"/>
  <c r="K202" i="1"/>
  <c r="AP202" i="1"/>
  <c r="AU202" i="1"/>
  <c r="F203" i="1"/>
  <c r="G203" i="1"/>
  <c r="H203" i="1"/>
  <c r="I203" i="1"/>
  <c r="J203" i="1"/>
  <c r="K203" i="1"/>
  <c r="AP203" i="1"/>
  <c r="AU203" i="1"/>
  <c r="F204" i="1"/>
  <c r="G204" i="1"/>
  <c r="H204" i="1"/>
  <c r="I204" i="1"/>
  <c r="AP204" i="1"/>
  <c r="AU204" i="1"/>
  <c r="F205" i="1"/>
  <c r="G205" i="1"/>
  <c r="H205" i="1"/>
  <c r="I205" i="1"/>
  <c r="J205" i="1"/>
  <c r="AP205" i="1"/>
  <c r="AU205" i="1"/>
  <c r="F206" i="1"/>
  <c r="G206" i="1"/>
  <c r="H206" i="1"/>
  <c r="AP206" i="1"/>
  <c r="AU206" i="1"/>
  <c r="F207" i="1"/>
  <c r="G207" i="1"/>
  <c r="H207" i="1"/>
  <c r="AP207" i="1"/>
  <c r="AU207" i="1"/>
  <c r="F208" i="1"/>
  <c r="G208" i="1"/>
  <c r="H208" i="1"/>
  <c r="I208" i="1"/>
  <c r="AP208" i="1"/>
  <c r="AU208" i="1"/>
  <c r="F209" i="1"/>
  <c r="G209" i="1"/>
  <c r="H209" i="1"/>
  <c r="I209" i="1"/>
  <c r="J209" i="1"/>
  <c r="AP209" i="1"/>
  <c r="AU209" i="1"/>
  <c r="F210" i="1"/>
  <c r="G210" i="1"/>
  <c r="H210" i="1"/>
  <c r="AP210" i="1"/>
  <c r="AU210" i="1"/>
  <c r="F211" i="1"/>
  <c r="G211" i="1"/>
  <c r="H211" i="1"/>
  <c r="AP211" i="1"/>
  <c r="AU211" i="1"/>
  <c r="F212" i="1"/>
  <c r="G212" i="1"/>
  <c r="H212" i="1"/>
  <c r="I212" i="1"/>
  <c r="J212" i="1"/>
  <c r="AP212" i="1"/>
  <c r="AU212" i="1"/>
  <c r="F213" i="1"/>
  <c r="G213" i="1"/>
  <c r="H213" i="1"/>
  <c r="I213" i="1"/>
  <c r="J213" i="1"/>
  <c r="AP213" i="1"/>
  <c r="AU213" i="1"/>
  <c r="F214" i="1"/>
  <c r="G214" i="1"/>
  <c r="H214" i="1"/>
  <c r="AP214" i="1"/>
  <c r="AU214" i="1"/>
  <c r="F215" i="1"/>
  <c r="G215" i="1"/>
  <c r="H215" i="1"/>
  <c r="AP215" i="1"/>
  <c r="AU215" i="1"/>
  <c r="F216" i="1"/>
  <c r="G216" i="1"/>
  <c r="H216" i="1"/>
  <c r="I216" i="1"/>
  <c r="J216" i="1"/>
  <c r="K216" i="1"/>
  <c r="AP216" i="1"/>
  <c r="AU216" i="1"/>
  <c r="F217" i="1"/>
  <c r="G217" i="1"/>
  <c r="H217" i="1"/>
  <c r="AP217" i="1"/>
  <c r="AU217" i="1"/>
  <c r="F218" i="1"/>
  <c r="G218" i="1"/>
  <c r="H218" i="1"/>
  <c r="AP218" i="1"/>
  <c r="AU218" i="1"/>
  <c r="F219" i="1"/>
  <c r="G219" i="1"/>
  <c r="H219" i="1"/>
  <c r="AP219" i="1"/>
  <c r="AU219" i="1"/>
  <c r="F220" i="1"/>
  <c r="G220" i="1"/>
  <c r="H220" i="1"/>
  <c r="AP220" i="1"/>
  <c r="AU220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AT241" i="1"/>
  <c r="AU241" i="1"/>
  <c r="AV241" i="1"/>
  <c r="AW241" i="1"/>
  <c r="AX241" i="1"/>
  <c r="AY241" i="1"/>
  <c r="AZ241" i="1"/>
  <c r="BA241" i="1"/>
  <c r="BB241" i="1"/>
  <c r="BC241" i="1"/>
  <c r="BD241" i="1"/>
  <c r="BE241" i="1"/>
  <c r="BF241" i="1"/>
  <c r="BG241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BD242" i="1"/>
  <c r="BE242" i="1"/>
  <c r="BF242" i="1"/>
  <c r="BG242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AR243" i="1"/>
  <c r="AS243" i="1"/>
  <c r="AT243" i="1"/>
  <c r="AU243" i="1"/>
  <c r="AV243" i="1"/>
  <c r="AW243" i="1"/>
  <c r="AX243" i="1"/>
  <c r="AY243" i="1"/>
  <c r="AZ243" i="1"/>
  <c r="BA243" i="1"/>
  <c r="BB243" i="1"/>
  <c r="BC243" i="1"/>
  <c r="BD243" i="1"/>
  <c r="BE243" i="1"/>
  <c r="BF243" i="1"/>
  <c r="BG243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P244" i="1"/>
  <c r="AU244" i="1"/>
  <c r="F245" i="1"/>
  <c r="G245" i="1"/>
  <c r="H245" i="1"/>
  <c r="AP245" i="1"/>
  <c r="AU245" i="1"/>
  <c r="F246" i="1"/>
  <c r="G246" i="1"/>
  <c r="H246" i="1"/>
  <c r="AP246" i="1"/>
  <c r="AU246" i="1"/>
  <c r="F247" i="1"/>
  <c r="G247" i="1"/>
  <c r="H247" i="1"/>
  <c r="AP247" i="1"/>
  <c r="AU247" i="1"/>
  <c r="F248" i="1"/>
  <c r="G248" i="1"/>
  <c r="H248" i="1"/>
  <c r="AP248" i="1"/>
  <c r="AU248" i="1"/>
  <c r="F249" i="1"/>
  <c r="G249" i="1"/>
  <c r="H249" i="1"/>
  <c r="I249" i="1"/>
  <c r="AP249" i="1"/>
  <c r="AU249" i="1"/>
  <c r="F250" i="1"/>
  <c r="G250" i="1"/>
  <c r="H250" i="1"/>
  <c r="AP250" i="1"/>
  <c r="AU250" i="1"/>
  <c r="F251" i="1"/>
  <c r="G251" i="1"/>
  <c r="H251" i="1"/>
  <c r="AP251" i="1"/>
  <c r="AU251" i="1"/>
  <c r="F252" i="1"/>
  <c r="G252" i="1"/>
  <c r="H252" i="1"/>
  <c r="AP252" i="1"/>
  <c r="AU252" i="1"/>
  <c r="F253" i="1"/>
  <c r="G253" i="1"/>
  <c r="H253" i="1"/>
  <c r="I253" i="1"/>
  <c r="AP253" i="1"/>
  <c r="AU253" i="1"/>
  <c r="F254" i="1"/>
  <c r="G254" i="1"/>
  <c r="H254" i="1"/>
  <c r="AP254" i="1"/>
  <c r="AU254" i="1"/>
  <c r="F255" i="1"/>
  <c r="G255" i="1"/>
  <c r="H255" i="1"/>
  <c r="AP255" i="1"/>
  <c r="AU255" i="1"/>
  <c r="F256" i="1"/>
  <c r="G256" i="1"/>
  <c r="H256" i="1"/>
  <c r="AP256" i="1"/>
  <c r="AU256" i="1"/>
  <c r="F257" i="1"/>
  <c r="G257" i="1"/>
  <c r="H257" i="1"/>
  <c r="I257" i="1"/>
  <c r="J257" i="1"/>
  <c r="AP257" i="1"/>
  <c r="AU257" i="1"/>
  <c r="F258" i="1"/>
  <c r="G258" i="1"/>
  <c r="H258" i="1"/>
  <c r="AP258" i="1"/>
  <c r="AU258" i="1"/>
  <c r="F259" i="1"/>
  <c r="G259" i="1"/>
  <c r="H259" i="1"/>
  <c r="I259" i="1"/>
  <c r="AP259" i="1"/>
  <c r="AU259" i="1"/>
  <c r="F260" i="1"/>
  <c r="G260" i="1"/>
  <c r="H260" i="1"/>
  <c r="AP260" i="1"/>
  <c r="AU260" i="1"/>
  <c r="F261" i="1"/>
  <c r="G261" i="1"/>
  <c r="H261" i="1"/>
  <c r="I261" i="1"/>
  <c r="AP261" i="1"/>
  <c r="AU261" i="1"/>
  <c r="F262" i="1"/>
  <c r="G262" i="1"/>
  <c r="H262" i="1"/>
  <c r="I262" i="1"/>
  <c r="AP262" i="1"/>
  <c r="AU262" i="1"/>
  <c r="F263" i="1"/>
  <c r="G263" i="1"/>
  <c r="H263" i="1"/>
  <c r="AP263" i="1"/>
  <c r="AU263" i="1"/>
  <c r="F264" i="1"/>
  <c r="G264" i="1"/>
  <c r="H264" i="1"/>
  <c r="AP264" i="1"/>
  <c r="AU264" i="1"/>
  <c r="F265" i="1"/>
  <c r="G265" i="1"/>
  <c r="H265" i="1"/>
  <c r="I265" i="1"/>
  <c r="AP265" i="1"/>
  <c r="AU265" i="1"/>
  <c r="F266" i="1"/>
  <c r="G266" i="1"/>
  <c r="H266" i="1"/>
  <c r="AP266" i="1"/>
  <c r="AU266" i="1"/>
  <c r="F267" i="1"/>
  <c r="G267" i="1"/>
  <c r="H267" i="1"/>
  <c r="I267" i="1"/>
  <c r="J267" i="1"/>
  <c r="AP267" i="1"/>
  <c r="AU267" i="1"/>
  <c r="F268" i="1"/>
  <c r="G268" i="1"/>
  <c r="H268" i="1"/>
  <c r="AP268" i="1"/>
  <c r="AU268" i="1"/>
  <c r="F269" i="1"/>
  <c r="G269" i="1"/>
  <c r="H269" i="1"/>
  <c r="AP269" i="1"/>
  <c r="AU269" i="1"/>
  <c r="F270" i="1"/>
  <c r="G270" i="1"/>
  <c r="H270" i="1"/>
  <c r="AP270" i="1"/>
  <c r="AU270" i="1"/>
  <c r="F271" i="1"/>
  <c r="G271" i="1"/>
  <c r="H271" i="1"/>
  <c r="I271" i="1"/>
  <c r="AP271" i="1"/>
  <c r="AU271" i="1"/>
  <c r="F272" i="1"/>
  <c r="G272" i="1"/>
  <c r="H272" i="1"/>
  <c r="AP272" i="1"/>
  <c r="AU272" i="1"/>
  <c r="F273" i="1"/>
  <c r="G273" i="1"/>
  <c r="H273" i="1"/>
  <c r="AP273" i="1"/>
  <c r="AU273" i="1"/>
  <c r="F274" i="1"/>
  <c r="G274" i="1"/>
  <c r="H274" i="1"/>
  <c r="I274" i="1"/>
  <c r="AP274" i="1"/>
  <c r="AU274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AO280" i="1"/>
  <c r="AP280" i="1"/>
  <c r="AQ280" i="1"/>
  <c r="AR280" i="1"/>
  <c r="AS280" i="1"/>
  <c r="AT280" i="1"/>
  <c r="AU280" i="1"/>
  <c r="AV280" i="1"/>
  <c r="AW280" i="1"/>
  <c r="AX280" i="1"/>
  <c r="AY280" i="1"/>
  <c r="AZ280" i="1"/>
  <c r="BA280" i="1"/>
  <c r="BB280" i="1"/>
  <c r="BC280" i="1"/>
  <c r="BD280" i="1"/>
  <c r="BE280" i="1"/>
  <c r="BF280" i="1"/>
  <c r="BG280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AO282" i="1"/>
  <c r="AP282" i="1"/>
  <c r="AQ282" i="1"/>
  <c r="AR282" i="1"/>
  <c r="AS282" i="1"/>
  <c r="AT282" i="1"/>
  <c r="AU282" i="1"/>
  <c r="AV282" i="1"/>
  <c r="AW282" i="1"/>
  <c r="AX282" i="1"/>
  <c r="AY282" i="1"/>
  <c r="AZ282" i="1"/>
  <c r="BA282" i="1"/>
  <c r="BB282" i="1"/>
  <c r="BC282" i="1"/>
  <c r="BD282" i="1"/>
  <c r="BE282" i="1"/>
  <c r="BF282" i="1"/>
  <c r="BG282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AR283" i="1"/>
  <c r="AS283" i="1"/>
  <c r="AT283" i="1"/>
  <c r="AU283" i="1"/>
  <c r="AV283" i="1"/>
  <c r="AW283" i="1"/>
  <c r="AX283" i="1"/>
  <c r="AY283" i="1"/>
  <c r="AZ283" i="1"/>
  <c r="BA283" i="1"/>
  <c r="BB283" i="1"/>
  <c r="BC283" i="1"/>
  <c r="BD283" i="1"/>
  <c r="BE283" i="1"/>
  <c r="BF283" i="1"/>
  <c r="BG283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M286" i="1"/>
  <c r="AN286" i="1"/>
  <c r="AO286" i="1"/>
  <c r="AP286" i="1"/>
  <c r="AQ286" i="1"/>
  <c r="AR286" i="1"/>
  <c r="AS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AN288" i="1"/>
  <c r="AO288" i="1"/>
  <c r="AP288" i="1"/>
  <c r="AQ288" i="1"/>
  <c r="AR288" i="1"/>
  <c r="AS288" i="1"/>
  <c r="AT288" i="1"/>
  <c r="AU288" i="1"/>
  <c r="AV288" i="1"/>
  <c r="AW288" i="1"/>
  <c r="AX288" i="1"/>
  <c r="AY288" i="1"/>
  <c r="AZ288" i="1"/>
  <c r="BA288" i="1"/>
  <c r="BB288" i="1"/>
  <c r="BC288" i="1"/>
  <c r="BD288" i="1"/>
  <c r="BE288" i="1"/>
  <c r="BF288" i="1"/>
  <c r="BG288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M289" i="1"/>
  <c r="AN289" i="1"/>
  <c r="AO289" i="1"/>
  <c r="AP289" i="1"/>
  <c r="AQ289" i="1"/>
  <c r="AR289" i="1"/>
  <c r="AS289" i="1"/>
  <c r="AT289" i="1"/>
  <c r="AU289" i="1"/>
  <c r="AV289" i="1"/>
  <c r="AW289" i="1"/>
  <c r="AX289" i="1"/>
  <c r="AY289" i="1"/>
  <c r="AZ289" i="1"/>
  <c r="BA289" i="1"/>
  <c r="BB289" i="1"/>
  <c r="BC289" i="1"/>
  <c r="BD289" i="1"/>
  <c r="BE289" i="1"/>
  <c r="BF289" i="1"/>
  <c r="BG289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AO290" i="1"/>
  <c r="AP290" i="1"/>
  <c r="AQ290" i="1"/>
  <c r="AR290" i="1"/>
  <c r="AS290" i="1"/>
  <c r="AT290" i="1"/>
  <c r="AU290" i="1"/>
  <c r="AV290" i="1"/>
  <c r="AW290" i="1"/>
  <c r="AX290" i="1"/>
  <c r="AY290" i="1"/>
  <c r="AZ290" i="1"/>
  <c r="BA290" i="1"/>
  <c r="BB290" i="1"/>
  <c r="BC290" i="1"/>
  <c r="BD290" i="1"/>
  <c r="BE290" i="1"/>
  <c r="BF290" i="1"/>
  <c r="BG290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M291" i="1"/>
  <c r="AN291" i="1"/>
  <c r="AO291" i="1"/>
  <c r="AP291" i="1"/>
  <c r="AQ291" i="1"/>
  <c r="AR291" i="1"/>
  <c r="AS291" i="1"/>
  <c r="AT291" i="1"/>
  <c r="AU291" i="1"/>
  <c r="AV291" i="1"/>
  <c r="AW291" i="1"/>
  <c r="AX291" i="1"/>
  <c r="AY291" i="1"/>
  <c r="AZ291" i="1"/>
  <c r="BA291" i="1"/>
  <c r="BB291" i="1"/>
  <c r="BC291" i="1"/>
  <c r="BD291" i="1"/>
  <c r="BE291" i="1"/>
  <c r="BF291" i="1"/>
  <c r="BG291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AO292" i="1"/>
  <c r="AP292" i="1"/>
  <c r="AQ292" i="1"/>
  <c r="AR292" i="1"/>
  <c r="AS292" i="1"/>
  <c r="AT292" i="1"/>
  <c r="AU292" i="1"/>
  <c r="AV292" i="1"/>
  <c r="AW292" i="1"/>
  <c r="AX292" i="1"/>
  <c r="AY292" i="1"/>
  <c r="AZ292" i="1"/>
  <c r="BA292" i="1"/>
  <c r="BB292" i="1"/>
  <c r="BC292" i="1"/>
  <c r="BD292" i="1"/>
  <c r="BE292" i="1"/>
  <c r="BF292" i="1"/>
  <c r="BG292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AR293" i="1"/>
  <c r="AS293" i="1"/>
  <c r="AT293" i="1"/>
  <c r="AU293" i="1"/>
  <c r="AV293" i="1"/>
  <c r="AW293" i="1"/>
  <c r="AX293" i="1"/>
  <c r="AY293" i="1"/>
  <c r="AZ293" i="1"/>
  <c r="BA293" i="1"/>
  <c r="BB293" i="1"/>
  <c r="BC293" i="1"/>
  <c r="BD293" i="1"/>
  <c r="BE293" i="1"/>
  <c r="BF293" i="1"/>
  <c r="BG293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Q294" i="1"/>
  <c r="AR294" i="1"/>
  <c r="AS294" i="1"/>
  <c r="AT294" i="1"/>
  <c r="AU294" i="1"/>
  <c r="AV294" i="1"/>
  <c r="AW294" i="1"/>
  <c r="AX294" i="1"/>
  <c r="AY294" i="1"/>
  <c r="AZ294" i="1"/>
  <c r="BA294" i="1"/>
  <c r="BB294" i="1"/>
  <c r="BC294" i="1"/>
  <c r="BD294" i="1"/>
  <c r="BE294" i="1"/>
  <c r="BF294" i="1"/>
  <c r="BG294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AR295" i="1"/>
  <c r="AS295" i="1"/>
  <c r="AT295" i="1"/>
  <c r="AU295" i="1"/>
  <c r="AV295" i="1"/>
  <c r="AW295" i="1"/>
  <c r="AX295" i="1"/>
  <c r="AY295" i="1"/>
  <c r="AZ295" i="1"/>
  <c r="BA295" i="1"/>
  <c r="BB295" i="1"/>
  <c r="BC295" i="1"/>
  <c r="BD295" i="1"/>
  <c r="BE295" i="1"/>
  <c r="BF295" i="1"/>
  <c r="BG295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AT296" i="1"/>
  <c r="AU296" i="1"/>
  <c r="AV296" i="1"/>
  <c r="AW296" i="1"/>
  <c r="AX296" i="1"/>
  <c r="AY296" i="1"/>
  <c r="AZ296" i="1"/>
  <c r="BA296" i="1"/>
  <c r="BB296" i="1"/>
  <c r="BC296" i="1"/>
  <c r="BD296" i="1"/>
  <c r="BE296" i="1"/>
  <c r="BF296" i="1"/>
  <c r="BG296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AR297" i="1"/>
  <c r="AS297" i="1"/>
  <c r="AT297" i="1"/>
  <c r="AU297" i="1"/>
  <c r="AV297" i="1"/>
  <c r="AW297" i="1"/>
  <c r="AX297" i="1"/>
  <c r="AY297" i="1"/>
  <c r="AZ297" i="1"/>
  <c r="BA297" i="1"/>
  <c r="BB297" i="1"/>
  <c r="BC297" i="1"/>
  <c r="BD297" i="1"/>
  <c r="BE297" i="1"/>
  <c r="BF297" i="1"/>
  <c r="BG297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AR298" i="1"/>
  <c r="AS298" i="1"/>
  <c r="AT298" i="1"/>
  <c r="AU298" i="1"/>
  <c r="AV298" i="1"/>
  <c r="AW298" i="1"/>
  <c r="AX298" i="1"/>
  <c r="AY298" i="1"/>
  <c r="AZ298" i="1"/>
  <c r="BA298" i="1"/>
  <c r="BB298" i="1"/>
  <c r="BC298" i="1"/>
  <c r="BD298" i="1"/>
  <c r="BE298" i="1"/>
  <c r="BF298" i="1"/>
  <c r="BG298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AR299" i="1"/>
  <c r="AS299" i="1"/>
  <c r="AT299" i="1"/>
  <c r="AU299" i="1"/>
  <c r="AV299" i="1"/>
  <c r="AW299" i="1"/>
  <c r="AX299" i="1"/>
  <c r="AY299" i="1"/>
  <c r="AZ299" i="1"/>
  <c r="BA299" i="1"/>
  <c r="BB299" i="1"/>
  <c r="BC299" i="1"/>
  <c r="BD299" i="1"/>
  <c r="BE299" i="1"/>
  <c r="BF299" i="1"/>
  <c r="BG299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AR300" i="1"/>
  <c r="AS300" i="1"/>
  <c r="AT300" i="1"/>
  <c r="AU300" i="1"/>
  <c r="AV300" i="1"/>
  <c r="AW300" i="1"/>
  <c r="AX300" i="1"/>
  <c r="AY300" i="1"/>
  <c r="AZ300" i="1"/>
  <c r="BA300" i="1"/>
  <c r="BB300" i="1"/>
  <c r="BC300" i="1"/>
  <c r="BD300" i="1"/>
  <c r="BE300" i="1"/>
  <c r="BF300" i="1"/>
  <c r="BG300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AO301" i="1"/>
  <c r="AP301" i="1"/>
  <c r="AQ301" i="1"/>
  <c r="AR301" i="1"/>
  <c r="AS301" i="1"/>
  <c r="AT301" i="1"/>
  <c r="AU301" i="1"/>
  <c r="AV301" i="1"/>
  <c r="AW301" i="1"/>
  <c r="AX301" i="1"/>
  <c r="AY301" i="1"/>
  <c r="AZ301" i="1"/>
  <c r="BA301" i="1"/>
  <c r="BB301" i="1"/>
  <c r="BC301" i="1"/>
  <c r="BD301" i="1"/>
  <c r="BE301" i="1"/>
  <c r="BF301" i="1"/>
  <c r="BG301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M302" i="1"/>
  <c r="AN302" i="1"/>
  <c r="AO302" i="1"/>
  <c r="AP302" i="1"/>
  <c r="AQ302" i="1"/>
  <c r="AR302" i="1"/>
  <c r="AS302" i="1"/>
  <c r="AT302" i="1"/>
  <c r="AU302" i="1"/>
  <c r="AV302" i="1"/>
  <c r="AW302" i="1"/>
  <c r="AX302" i="1"/>
  <c r="AY302" i="1"/>
  <c r="AZ302" i="1"/>
  <c r="BA302" i="1"/>
  <c r="BB302" i="1"/>
  <c r="BC302" i="1"/>
  <c r="BD302" i="1"/>
  <c r="BE302" i="1"/>
  <c r="F303" i="1"/>
  <c r="G303" i="1"/>
  <c r="H303" i="1"/>
  <c r="I303" i="1"/>
  <c r="AP303" i="1"/>
  <c r="AU303" i="1"/>
  <c r="F304" i="1"/>
  <c r="G304" i="1"/>
  <c r="H304" i="1"/>
  <c r="AP304" i="1"/>
  <c r="AU304" i="1"/>
  <c r="F305" i="1"/>
  <c r="G305" i="1"/>
  <c r="H305" i="1"/>
  <c r="AP305" i="1"/>
  <c r="AU305" i="1"/>
  <c r="F306" i="1"/>
  <c r="G306" i="1"/>
  <c r="H306" i="1"/>
  <c r="AP306" i="1"/>
  <c r="AU306" i="1"/>
  <c r="F307" i="1"/>
  <c r="G307" i="1"/>
  <c r="H307" i="1"/>
  <c r="I307" i="1"/>
  <c r="AP307" i="1"/>
  <c r="AU307" i="1"/>
  <c r="F308" i="1"/>
  <c r="G308" i="1"/>
  <c r="H308" i="1"/>
  <c r="AP308" i="1"/>
  <c r="AU308" i="1"/>
  <c r="F309" i="1"/>
  <c r="G309" i="1"/>
  <c r="H309" i="1"/>
  <c r="AP309" i="1"/>
  <c r="AU309" i="1"/>
  <c r="F310" i="1"/>
  <c r="G310" i="1"/>
  <c r="H310" i="1"/>
  <c r="AP310" i="1"/>
  <c r="AU310" i="1"/>
  <c r="F311" i="1"/>
  <c r="G311" i="1"/>
  <c r="H311" i="1"/>
  <c r="AP311" i="1"/>
  <c r="AU311" i="1"/>
  <c r="F312" i="1"/>
  <c r="G312" i="1"/>
  <c r="H312" i="1"/>
  <c r="I312" i="1"/>
  <c r="J312" i="1"/>
  <c r="AP312" i="1"/>
  <c r="AU312" i="1"/>
  <c r="F313" i="1"/>
  <c r="G313" i="1"/>
  <c r="H313" i="1"/>
  <c r="AP313" i="1"/>
  <c r="AU313" i="1"/>
  <c r="F314" i="1"/>
  <c r="G314" i="1"/>
  <c r="H314" i="1"/>
  <c r="AP314" i="1"/>
  <c r="AU314" i="1"/>
  <c r="F315" i="1"/>
  <c r="G315" i="1"/>
  <c r="H315" i="1"/>
  <c r="I315" i="1"/>
  <c r="AP315" i="1"/>
  <c r="AU315" i="1"/>
  <c r="F316" i="1"/>
  <c r="G316" i="1"/>
  <c r="H316" i="1"/>
  <c r="I316" i="1"/>
  <c r="J316" i="1"/>
  <c r="AP316" i="1"/>
  <c r="AU316" i="1"/>
  <c r="F317" i="1"/>
  <c r="G317" i="1"/>
  <c r="H317" i="1"/>
  <c r="I317" i="1"/>
  <c r="J317" i="1"/>
  <c r="K317" i="1"/>
  <c r="AP317" i="1"/>
  <c r="AU317" i="1"/>
  <c r="F318" i="1"/>
  <c r="G318" i="1"/>
  <c r="H318" i="1"/>
  <c r="I318" i="1"/>
  <c r="AP318" i="1"/>
  <c r="AU318" i="1"/>
  <c r="F319" i="1"/>
  <c r="G319" i="1"/>
  <c r="H319" i="1"/>
  <c r="I319" i="1"/>
  <c r="J319" i="1"/>
  <c r="AP319" i="1"/>
  <c r="AU319" i="1"/>
  <c r="F320" i="1"/>
  <c r="G320" i="1"/>
  <c r="H320" i="1"/>
  <c r="I320" i="1"/>
  <c r="J320" i="1"/>
  <c r="K320" i="1"/>
  <c r="AP320" i="1"/>
  <c r="AU320" i="1"/>
  <c r="F321" i="1"/>
  <c r="G321" i="1"/>
  <c r="H321" i="1"/>
  <c r="AP321" i="1"/>
  <c r="AU321" i="1"/>
  <c r="F322" i="1"/>
  <c r="G322" i="1"/>
  <c r="H322" i="1"/>
  <c r="I322" i="1"/>
  <c r="AP322" i="1"/>
  <c r="AU322" i="1"/>
  <c r="F323" i="1"/>
  <c r="G323" i="1"/>
  <c r="H323" i="1"/>
  <c r="I323" i="1"/>
  <c r="AP323" i="1"/>
  <c r="AU323" i="1"/>
  <c r="F324" i="1"/>
  <c r="G324" i="1"/>
  <c r="H324" i="1"/>
  <c r="AP324" i="1"/>
  <c r="AU324" i="1"/>
  <c r="F325" i="1"/>
  <c r="G325" i="1"/>
  <c r="H325" i="1"/>
  <c r="AP325" i="1"/>
  <c r="AU325" i="1"/>
  <c r="F326" i="1"/>
  <c r="G326" i="1"/>
  <c r="H326" i="1"/>
  <c r="I326" i="1"/>
  <c r="AP326" i="1"/>
  <c r="AU326" i="1"/>
  <c r="F327" i="1"/>
  <c r="G327" i="1"/>
  <c r="H327" i="1"/>
  <c r="AP327" i="1"/>
  <c r="AU327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M328" i="1"/>
  <c r="AN328" i="1"/>
  <c r="AO328" i="1"/>
  <c r="AP328" i="1"/>
  <c r="AQ328" i="1"/>
  <c r="AR328" i="1"/>
  <c r="AS328" i="1"/>
  <c r="AT328" i="1"/>
  <c r="AU328" i="1"/>
  <c r="AV328" i="1"/>
  <c r="AW328" i="1"/>
  <c r="AX328" i="1"/>
  <c r="AY328" i="1"/>
  <c r="AZ328" i="1"/>
  <c r="BA328" i="1"/>
  <c r="BB328" i="1"/>
  <c r="BC328" i="1"/>
  <c r="BD328" i="1"/>
  <c r="BE328" i="1"/>
  <c r="BF328" i="1"/>
  <c r="BG328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AK329" i="1"/>
  <c r="AL329" i="1"/>
  <c r="AM329" i="1"/>
  <c r="AN329" i="1"/>
  <c r="AO329" i="1"/>
  <c r="AP329" i="1"/>
  <c r="AQ329" i="1"/>
  <c r="AR329" i="1"/>
  <c r="AS329" i="1"/>
  <c r="AT329" i="1"/>
  <c r="AU329" i="1"/>
  <c r="AV329" i="1"/>
  <c r="AW329" i="1"/>
  <c r="AX329" i="1"/>
  <c r="AY329" i="1"/>
  <c r="AZ329" i="1"/>
  <c r="BA329" i="1"/>
  <c r="BB329" i="1"/>
  <c r="BC329" i="1"/>
  <c r="BD329" i="1"/>
  <c r="BE329" i="1"/>
  <c r="BF329" i="1"/>
  <c r="BG329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Q330" i="1"/>
  <c r="AR330" i="1"/>
  <c r="AS330" i="1"/>
  <c r="AT330" i="1"/>
  <c r="AU330" i="1"/>
  <c r="AV330" i="1"/>
  <c r="AW330" i="1"/>
  <c r="AX330" i="1"/>
  <c r="AY330" i="1"/>
  <c r="AZ330" i="1"/>
  <c r="BA330" i="1"/>
  <c r="BB330" i="1"/>
  <c r="BC330" i="1"/>
  <c r="BD330" i="1"/>
  <c r="BE330" i="1"/>
  <c r="BF330" i="1"/>
  <c r="BG330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AK331" i="1"/>
  <c r="AL331" i="1"/>
  <c r="AM331" i="1"/>
  <c r="AN331" i="1"/>
  <c r="AO331" i="1"/>
  <c r="AP331" i="1"/>
  <c r="AQ331" i="1"/>
  <c r="AR331" i="1"/>
  <c r="AS331" i="1"/>
  <c r="AT331" i="1"/>
  <c r="AU331" i="1"/>
  <c r="AV331" i="1"/>
  <c r="AW331" i="1"/>
  <c r="AX331" i="1"/>
  <c r="AY331" i="1"/>
  <c r="AZ331" i="1"/>
  <c r="BA331" i="1"/>
  <c r="BB331" i="1"/>
  <c r="BC331" i="1"/>
  <c r="BD331" i="1"/>
  <c r="BE331" i="1"/>
  <c r="BF331" i="1"/>
  <c r="BG331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M332" i="1"/>
  <c r="AN332" i="1"/>
  <c r="AO332" i="1"/>
  <c r="AP332" i="1"/>
  <c r="AQ332" i="1"/>
  <c r="AR332" i="1"/>
  <c r="AS332" i="1"/>
  <c r="AT332" i="1"/>
  <c r="AU332" i="1"/>
  <c r="AV332" i="1"/>
  <c r="AW332" i="1"/>
  <c r="AX332" i="1"/>
  <c r="AY332" i="1"/>
  <c r="AZ332" i="1"/>
  <c r="BA332" i="1"/>
  <c r="BB332" i="1"/>
  <c r="BC332" i="1"/>
  <c r="BD332" i="1"/>
  <c r="BE332" i="1"/>
  <c r="BF332" i="1"/>
  <c r="BG332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AR333" i="1"/>
  <c r="AS333" i="1"/>
  <c r="AT333" i="1"/>
  <c r="AU333" i="1"/>
  <c r="AV333" i="1"/>
  <c r="AW333" i="1"/>
  <c r="AX333" i="1"/>
  <c r="AY333" i="1"/>
  <c r="AZ333" i="1"/>
  <c r="BA333" i="1"/>
  <c r="BB333" i="1"/>
  <c r="BC333" i="1"/>
  <c r="BD333" i="1"/>
  <c r="BE333" i="1"/>
  <c r="BF333" i="1"/>
  <c r="BG333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Q334" i="1"/>
  <c r="AR334" i="1"/>
  <c r="AS334" i="1"/>
  <c r="AT334" i="1"/>
  <c r="AU334" i="1"/>
  <c r="AV334" i="1"/>
  <c r="AW334" i="1"/>
  <c r="AX334" i="1"/>
  <c r="AY334" i="1"/>
  <c r="AZ334" i="1"/>
  <c r="BA334" i="1"/>
  <c r="BB334" i="1"/>
  <c r="BC334" i="1"/>
  <c r="BD334" i="1"/>
  <c r="BE334" i="1"/>
  <c r="BF334" i="1"/>
  <c r="BG334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  <c r="AQ335" i="1"/>
  <c r="AR335" i="1"/>
  <c r="AS335" i="1"/>
  <c r="AT335" i="1"/>
  <c r="AU335" i="1"/>
  <c r="AV335" i="1"/>
  <c r="AW335" i="1"/>
  <c r="AX335" i="1"/>
  <c r="AY335" i="1"/>
  <c r="AZ335" i="1"/>
  <c r="BA335" i="1"/>
  <c r="BB335" i="1"/>
  <c r="BC335" i="1"/>
  <c r="BD335" i="1"/>
  <c r="BE335" i="1"/>
  <c r="BF335" i="1"/>
  <c r="BG335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Q336" i="1"/>
  <c r="AR336" i="1"/>
  <c r="AS336" i="1"/>
  <c r="AT336" i="1"/>
  <c r="AU336" i="1"/>
  <c r="AV336" i="1"/>
  <c r="AW336" i="1"/>
  <c r="AX336" i="1"/>
  <c r="AY336" i="1"/>
  <c r="AZ336" i="1"/>
  <c r="BA336" i="1"/>
  <c r="BB336" i="1"/>
  <c r="BC336" i="1"/>
  <c r="BD336" i="1"/>
  <c r="BE336" i="1"/>
  <c r="BF336" i="1"/>
  <c r="BG336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AO337" i="1"/>
  <c r="AP337" i="1"/>
  <c r="AQ337" i="1"/>
  <c r="AR337" i="1"/>
  <c r="AS337" i="1"/>
  <c r="AT337" i="1"/>
  <c r="AU337" i="1"/>
  <c r="AV337" i="1"/>
  <c r="AW337" i="1"/>
  <c r="AX337" i="1"/>
  <c r="AY337" i="1"/>
  <c r="AZ337" i="1"/>
  <c r="BA337" i="1"/>
  <c r="BB337" i="1"/>
  <c r="BC337" i="1"/>
  <c r="BD337" i="1"/>
  <c r="BE337" i="1"/>
  <c r="BF337" i="1"/>
  <c r="BG337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Q338" i="1"/>
  <c r="AR338" i="1"/>
  <c r="AS338" i="1"/>
  <c r="AT338" i="1"/>
  <c r="AU338" i="1"/>
  <c r="AV338" i="1"/>
  <c r="AW338" i="1"/>
  <c r="AX338" i="1"/>
  <c r="AY338" i="1"/>
  <c r="AZ338" i="1"/>
  <c r="BA338" i="1"/>
  <c r="BB338" i="1"/>
  <c r="BC338" i="1"/>
  <c r="BD338" i="1"/>
  <c r="BE338" i="1"/>
  <c r="BF338" i="1"/>
  <c r="BG338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AR339" i="1"/>
  <c r="AS339" i="1"/>
  <c r="AT339" i="1"/>
  <c r="AU339" i="1"/>
  <c r="AV339" i="1"/>
  <c r="AW339" i="1"/>
  <c r="AX339" i="1"/>
  <c r="AY339" i="1"/>
  <c r="AZ339" i="1"/>
  <c r="BA339" i="1"/>
  <c r="BB339" i="1"/>
  <c r="BC339" i="1"/>
  <c r="BD339" i="1"/>
  <c r="BE339" i="1"/>
  <c r="BF339" i="1"/>
  <c r="BG339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Q340" i="1"/>
  <c r="AR340" i="1"/>
  <c r="AS340" i="1"/>
  <c r="AT340" i="1"/>
  <c r="AU340" i="1"/>
  <c r="AV340" i="1"/>
  <c r="AW340" i="1"/>
  <c r="AX340" i="1"/>
  <c r="AY340" i="1"/>
  <c r="AZ340" i="1"/>
  <c r="BA340" i="1"/>
  <c r="BB340" i="1"/>
  <c r="BC340" i="1"/>
  <c r="BD340" i="1"/>
  <c r="BE340" i="1"/>
  <c r="BF340" i="1"/>
  <c r="BG340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AR341" i="1"/>
  <c r="AS341" i="1"/>
  <c r="AT341" i="1"/>
  <c r="AU341" i="1"/>
  <c r="AV341" i="1"/>
  <c r="AW341" i="1"/>
  <c r="AX341" i="1"/>
  <c r="AY341" i="1"/>
  <c r="AZ341" i="1"/>
  <c r="BA341" i="1"/>
  <c r="BB341" i="1"/>
  <c r="BC341" i="1"/>
  <c r="BD341" i="1"/>
  <c r="BE341" i="1"/>
  <c r="BF341" i="1"/>
  <c r="BG341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Q342" i="1"/>
  <c r="AR342" i="1"/>
  <c r="AS342" i="1"/>
  <c r="AT342" i="1"/>
  <c r="AU342" i="1"/>
  <c r="AV342" i="1"/>
  <c r="AW342" i="1"/>
  <c r="AX342" i="1"/>
  <c r="AY342" i="1"/>
  <c r="AZ342" i="1"/>
  <c r="BA342" i="1"/>
  <c r="BB342" i="1"/>
  <c r="BC342" i="1"/>
  <c r="BD342" i="1"/>
  <c r="BE342" i="1"/>
  <c r="BF342" i="1"/>
  <c r="BG342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AV343" i="1"/>
  <c r="AW343" i="1"/>
  <c r="AX343" i="1"/>
  <c r="AY343" i="1"/>
  <c r="AZ343" i="1"/>
  <c r="BA343" i="1"/>
  <c r="BB343" i="1"/>
  <c r="BC343" i="1"/>
  <c r="BD343" i="1"/>
  <c r="BE343" i="1"/>
  <c r="BF343" i="1"/>
  <c r="BG343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Q344" i="1"/>
  <c r="AR344" i="1"/>
  <c r="AS344" i="1"/>
  <c r="AT344" i="1"/>
  <c r="AU344" i="1"/>
  <c r="AV344" i="1"/>
  <c r="AW344" i="1"/>
  <c r="AX344" i="1"/>
  <c r="AY344" i="1"/>
  <c r="AZ344" i="1"/>
  <c r="BA344" i="1"/>
  <c r="BB344" i="1"/>
  <c r="BC344" i="1"/>
  <c r="BD344" i="1"/>
  <c r="BE344" i="1"/>
  <c r="BF344" i="1"/>
  <c r="BG344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AR345" i="1"/>
  <c r="AS345" i="1"/>
  <c r="AT345" i="1"/>
  <c r="AU345" i="1"/>
  <c r="AV345" i="1"/>
  <c r="AW345" i="1"/>
  <c r="AX345" i="1"/>
  <c r="AY345" i="1"/>
  <c r="AZ345" i="1"/>
  <c r="BA345" i="1"/>
  <c r="BB345" i="1"/>
  <c r="BC345" i="1"/>
  <c r="BD345" i="1"/>
  <c r="BE345" i="1"/>
  <c r="BF345" i="1"/>
  <c r="BG345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AO346" i="1"/>
  <c r="AP346" i="1"/>
  <c r="AQ346" i="1"/>
  <c r="AR346" i="1"/>
  <c r="AS346" i="1"/>
  <c r="AT346" i="1"/>
  <c r="AU346" i="1"/>
  <c r="AV346" i="1"/>
  <c r="AW346" i="1"/>
  <c r="AX346" i="1"/>
  <c r="AY346" i="1"/>
  <c r="AZ346" i="1"/>
  <c r="BA346" i="1"/>
  <c r="BB346" i="1"/>
  <c r="BC346" i="1"/>
  <c r="BD346" i="1"/>
  <c r="BE346" i="1"/>
  <c r="BF346" i="1"/>
  <c r="BG346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AR347" i="1"/>
  <c r="AS347" i="1"/>
  <c r="AT347" i="1"/>
  <c r="AU347" i="1"/>
  <c r="AV347" i="1"/>
  <c r="AW347" i="1"/>
  <c r="AX347" i="1"/>
  <c r="AY347" i="1"/>
  <c r="AZ347" i="1"/>
  <c r="BA347" i="1"/>
  <c r="BB347" i="1"/>
  <c r="BC347" i="1"/>
  <c r="BD347" i="1"/>
  <c r="BE347" i="1"/>
  <c r="BF347" i="1"/>
  <c r="BG347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Q348" i="1"/>
  <c r="AR348" i="1"/>
  <c r="AS348" i="1"/>
  <c r="AT348" i="1"/>
  <c r="AU348" i="1"/>
  <c r="AV348" i="1"/>
  <c r="AW348" i="1"/>
  <c r="AX348" i="1"/>
  <c r="AY348" i="1"/>
  <c r="AZ348" i="1"/>
  <c r="BA348" i="1"/>
  <c r="BB348" i="1"/>
  <c r="BC348" i="1"/>
  <c r="BD348" i="1"/>
  <c r="BE348" i="1"/>
  <c r="BF348" i="1"/>
  <c r="BG348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AR349" i="1"/>
  <c r="AS349" i="1"/>
  <c r="AT349" i="1"/>
  <c r="AU349" i="1"/>
  <c r="AV349" i="1"/>
  <c r="AW349" i="1"/>
  <c r="AX349" i="1"/>
  <c r="AY349" i="1"/>
  <c r="AZ349" i="1"/>
  <c r="BA349" i="1"/>
  <c r="BB349" i="1"/>
  <c r="BC349" i="1"/>
  <c r="BD349" i="1"/>
  <c r="BE349" i="1"/>
  <c r="BF349" i="1"/>
  <c r="BG349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Q350" i="1"/>
  <c r="AR350" i="1"/>
  <c r="AS350" i="1"/>
  <c r="AT350" i="1"/>
  <c r="AU350" i="1"/>
  <c r="AV350" i="1"/>
  <c r="AW350" i="1"/>
  <c r="AX350" i="1"/>
  <c r="AY350" i="1"/>
  <c r="AZ350" i="1"/>
  <c r="BA350" i="1"/>
  <c r="BB350" i="1"/>
  <c r="BC350" i="1"/>
  <c r="BD350" i="1"/>
  <c r="BE350" i="1"/>
  <c r="BF350" i="1"/>
  <c r="BG350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AR351" i="1"/>
  <c r="AS351" i="1"/>
  <c r="AT351" i="1"/>
  <c r="AU351" i="1"/>
  <c r="AV351" i="1"/>
  <c r="AW351" i="1"/>
  <c r="AX351" i="1"/>
  <c r="AY351" i="1"/>
  <c r="AZ351" i="1"/>
  <c r="BA351" i="1"/>
  <c r="BB351" i="1"/>
  <c r="BC351" i="1"/>
  <c r="BD351" i="1"/>
  <c r="BE351" i="1"/>
  <c r="BF351" i="1"/>
  <c r="BG351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Q352" i="1"/>
  <c r="AR352" i="1"/>
  <c r="AS352" i="1"/>
  <c r="AT352" i="1"/>
  <c r="AU352" i="1"/>
  <c r="AV352" i="1"/>
  <c r="AW352" i="1"/>
  <c r="AX352" i="1"/>
  <c r="AY352" i="1"/>
  <c r="AZ352" i="1"/>
  <c r="BA352" i="1"/>
  <c r="BB352" i="1"/>
  <c r="BC352" i="1"/>
  <c r="BD352" i="1"/>
  <c r="BE352" i="1"/>
  <c r="BF352" i="1"/>
  <c r="BG352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AR353" i="1"/>
  <c r="AS353" i="1"/>
  <c r="AT353" i="1"/>
  <c r="AU353" i="1"/>
  <c r="AV353" i="1"/>
  <c r="AW353" i="1"/>
  <c r="AX353" i="1"/>
  <c r="AY353" i="1"/>
  <c r="AZ353" i="1"/>
  <c r="BA353" i="1"/>
  <c r="BB353" i="1"/>
  <c r="BC353" i="1"/>
  <c r="BD353" i="1"/>
  <c r="BE353" i="1"/>
  <c r="BF353" i="1"/>
  <c r="BG353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Q354" i="1"/>
  <c r="AR354" i="1"/>
  <c r="AS354" i="1"/>
  <c r="AT354" i="1"/>
  <c r="AU354" i="1"/>
  <c r="AV354" i="1"/>
  <c r="AW354" i="1"/>
  <c r="AX354" i="1"/>
  <c r="AY354" i="1"/>
  <c r="AZ354" i="1"/>
  <c r="BA354" i="1"/>
  <c r="BB354" i="1"/>
  <c r="BC354" i="1"/>
  <c r="BD354" i="1"/>
  <c r="BE354" i="1"/>
  <c r="BF354" i="1"/>
  <c r="BG354" i="1"/>
  <c r="F355" i="1"/>
  <c r="G355" i="1"/>
  <c r="H355" i="1"/>
  <c r="I355" i="1"/>
  <c r="J355" i="1"/>
  <c r="K355" i="1"/>
  <c r="L355" i="1"/>
  <c r="M355" i="1"/>
  <c r="R355" i="1"/>
  <c r="S355" i="1"/>
  <c r="T355" i="1"/>
  <c r="AP355" i="1"/>
  <c r="AU355" i="1"/>
  <c r="F356" i="1"/>
  <c r="G356" i="1"/>
  <c r="H356" i="1"/>
  <c r="AP356" i="1"/>
  <c r="AU356" i="1"/>
  <c r="F357" i="1"/>
  <c r="G357" i="1"/>
  <c r="H357" i="1"/>
  <c r="AP357" i="1"/>
  <c r="AU357" i="1"/>
  <c r="F358" i="1"/>
  <c r="G358" i="1"/>
  <c r="H358" i="1"/>
  <c r="AP358" i="1"/>
  <c r="AU358" i="1"/>
  <c r="F359" i="1"/>
  <c r="G359" i="1"/>
  <c r="H359" i="1"/>
  <c r="I359" i="1"/>
  <c r="AP359" i="1"/>
  <c r="AU359" i="1"/>
  <c r="F360" i="1"/>
  <c r="G360" i="1"/>
  <c r="H360" i="1"/>
  <c r="AP360" i="1"/>
  <c r="AU360" i="1"/>
  <c r="F361" i="1"/>
  <c r="G361" i="1"/>
  <c r="H361" i="1"/>
  <c r="AP361" i="1"/>
  <c r="AU361" i="1"/>
  <c r="F362" i="1"/>
  <c r="G362" i="1"/>
  <c r="H362" i="1"/>
  <c r="AP362" i="1"/>
  <c r="AU362" i="1"/>
  <c r="F363" i="1"/>
  <c r="G363" i="1"/>
  <c r="H363" i="1"/>
  <c r="I363" i="1"/>
  <c r="AP363" i="1"/>
  <c r="AU363" i="1"/>
  <c r="F364" i="1"/>
  <c r="G364" i="1"/>
  <c r="H364" i="1"/>
  <c r="I364" i="1"/>
  <c r="AP364" i="1"/>
  <c r="AU364" i="1"/>
  <c r="F365" i="1"/>
  <c r="G365" i="1"/>
  <c r="H365" i="1"/>
  <c r="I365" i="1"/>
  <c r="J365" i="1"/>
  <c r="K365" i="1"/>
  <c r="AP365" i="1"/>
  <c r="AU365" i="1"/>
  <c r="F366" i="1"/>
  <c r="G366" i="1"/>
  <c r="H366" i="1"/>
  <c r="I366" i="1"/>
  <c r="AP366" i="1"/>
  <c r="AU366" i="1"/>
  <c r="F367" i="1"/>
  <c r="G367" i="1"/>
  <c r="H367" i="1"/>
  <c r="I367" i="1"/>
  <c r="J367" i="1"/>
  <c r="K367" i="1"/>
  <c r="AP367" i="1"/>
  <c r="AU367" i="1"/>
  <c r="F368" i="1"/>
  <c r="G368" i="1"/>
  <c r="H368" i="1"/>
  <c r="AP368" i="1"/>
  <c r="AU368" i="1"/>
  <c r="F369" i="1"/>
  <c r="G369" i="1"/>
  <c r="H369" i="1"/>
  <c r="AP369" i="1"/>
  <c r="AU369" i="1"/>
  <c r="F370" i="1"/>
  <c r="G370" i="1"/>
  <c r="H370" i="1"/>
  <c r="AP370" i="1"/>
  <c r="AU370" i="1"/>
  <c r="F371" i="1"/>
  <c r="G371" i="1"/>
  <c r="H371" i="1"/>
  <c r="AP371" i="1"/>
  <c r="AU371" i="1"/>
  <c r="A5" i="1"/>
  <c r="AU5" i="1"/>
  <c r="AP5" i="1"/>
  <c r="H5" i="1"/>
  <c r="J6" i="1" l="1"/>
  <c r="K6" i="1" s="1"/>
  <c r="L10" i="1"/>
  <c r="M10" i="1"/>
  <c r="N10" i="1" s="1"/>
  <c r="L11" i="1"/>
  <c r="M11" i="1"/>
  <c r="N11" i="1" s="1"/>
  <c r="L13" i="1"/>
  <c r="M13" i="1"/>
  <c r="N13" i="1" s="1"/>
  <c r="L15" i="1"/>
  <c r="M15" i="1"/>
  <c r="N15" i="1" s="1"/>
  <c r="L16" i="1"/>
  <c r="M16" i="1"/>
  <c r="N16" i="1" s="1"/>
  <c r="L17" i="1"/>
  <c r="M17" i="1"/>
  <c r="N17" i="1" s="1"/>
  <c r="L19" i="1"/>
  <c r="M19" i="1"/>
  <c r="N19" i="1" s="1"/>
  <c r="L20" i="1"/>
  <c r="M20" i="1"/>
  <c r="N20" i="1" s="1"/>
  <c r="L21" i="1"/>
  <c r="M21" i="1"/>
  <c r="N21" i="1" s="1"/>
  <c r="L22" i="1"/>
  <c r="M22" i="1"/>
  <c r="N22" i="1" s="1"/>
  <c r="L23" i="1"/>
  <c r="M23" i="1"/>
  <c r="N23" i="1" s="1"/>
  <c r="K25" i="1"/>
  <c r="L27" i="1"/>
  <c r="M27" i="1"/>
  <c r="N27" i="1" s="1"/>
  <c r="L28" i="1"/>
  <c r="M28" i="1"/>
  <c r="N28" i="1" s="1"/>
  <c r="L29" i="1"/>
  <c r="M29" i="1"/>
  <c r="N29" i="1" s="1"/>
  <c r="L31" i="1"/>
  <c r="M31" i="1"/>
  <c r="N31" i="1" s="1"/>
  <c r="L32" i="1"/>
  <c r="M32" i="1"/>
  <c r="N32" i="1" s="1"/>
  <c r="L34" i="1"/>
  <c r="M34" i="1"/>
  <c r="N34" i="1" s="1"/>
  <c r="L35" i="1"/>
  <c r="M35" i="1"/>
  <c r="N35" i="1" s="1"/>
  <c r="L36" i="1"/>
  <c r="M36" i="1"/>
  <c r="N36" i="1" s="1"/>
  <c r="L38" i="1"/>
  <c r="M38" i="1"/>
  <c r="N38" i="1" s="1"/>
  <c r="L39" i="1"/>
  <c r="M39" i="1"/>
  <c r="N39" i="1" s="1"/>
  <c r="L40" i="1"/>
  <c r="M40" i="1"/>
  <c r="N40" i="1" s="1"/>
  <c r="L41" i="1"/>
  <c r="M41" i="1"/>
  <c r="N41" i="1" s="1"/>
  <c r="L42" i="1"/>
  <c r="M42" i="1"/>
  <c r="N42" i="1" s="1"/>
  <c r="L43" i="1"/>
  <c r="M43" i="1"/>
  <c r="N43" i="1" s="1"/>
  <c r="L47" i="1"/>
  <c r="M47" i="1"/>
  <c r="N47" i="1" s="1"/>
  <c r="L48" i="1"/>
  <c r="M48" i="1"/>
  <c r="N48" i="1" s="1"/>
  <c r="L49" i="1"/>
  <c r="M49" i="1"/>
  <c r="N49" i="1" s="1"/>
  <c r="L50" i="1"/>
  <c r="M50" i="1"/>
  <c r="N50" i="1" s="1"/>
  <c r="L51" i="1"/>
  <c r="M51" i="1"/>
  <c r="N51" i="1" s="1"/>
  <c r="L52" i="1"/>
  <c r="M52" i="1"/>
  <c r="N52" i="1" s="1"/>
  <c r="L53" i="1"/>
  <c r="M53" i="1"/>
  <c r="N53" i="1" s="1"/>
  <c r="K54" i="1"/>
  <c r="K56" i="1"/>
  <c r="L57" i="1"/>
  <c r="M57" i="1"/>
  <c r="N57" i="1" s="1"/>
  <c r="K58" i="1"/>
  <c r="L59" i="1"/>
  <c r="M59" i="1"/>
  <c r="N59" i="1" s="1"/>
  <c r="M81" i="1"/>
  <c r="N81" i="1" s="1"/>
  <c r="P81" i="1" s="1"/>
  <c r="K84" i="1"/>
  <c r="K87" i="1"/>
  <c r="K91" i="1"/>
  <c r="L98" i="1"/>
  <c r="M98" i="1"/>
  <c r="N98" i="1" s="1"/>
  <c r="O98" i="1" s="1"/>
  <c r="L99" i="1"/>
  <c r="M99" i="1"/>
  <c r="N99" i="1" s="1"/>
  <c r="O99" i="1" s="1"/>
  <c r="K103" i="1"/>
  <c r="K104" i="1"/>
  <c r="J106" i="1"/>
  <c r="K106" i="1" s="1"/>
  <c r="K107" i="1"/>
  <c r="K112" i="1"/>
  <c r="K113" i="1"/>
  <c r="BF143" i="1"/>
  <c r="K144" i="1"/>
  <c r="I145" i="1"/>
  <c r="J145" i="1" s="1"/>
  <c r="K145" i="1" s="1"/>
  <c r="I149" i="1"/>
  <c r="J149" i="1" s="1"/>
  <c r="K149" i="1" s="1"/>
  <c r="I153" i="1"/>
  <c r="J153" i="1" s="1"/>
  <c r="K153" i="1" s="1"/>
  <c r="L154" i="1"/>
  <c r="L157" i="1"/>
  <c r="I159" i="1"/>
  <c r="J159" i="1" s="1"/>
  <c r="K159" i="1"/>
  <c r="I166" i="1"/>
  <c r="J166" i="1" s="1"/>
  <c r="K166" i="1" s="1"/>
  <c r="I186" i="1"/>
  <c r="J186" i="1" s="1"/>
  <c r="K186" i="1" s="1"/>
  <c r="J187" i="1"/>
  <c r="K187" i="1" s="1"/>
  <c r="I191" i="1"/>
  <c r="J191" i="1" s="1"/>
  <c r="L202" i="1"/>
  <c r="K205" i="1"/>
  <c r="J208" i="1"/>
  <c r="K208" i="1" s="1"/>
  <c r="K209" i="1"/>
  <c r="I211" i="1"/>
  <c r="J211" i="1" s="1"/>
  <c r="L216" i="1"/>
  <c r="I220" i="1"/>
  <c r="J220" i="1" s="1"/>
  <c r="K220" i="1" s="1"/>
  <c r="AB244" i="1"/>
  <c r="AC244" i="1" s="1"/>
  <c r="AD244" i="1" s="1"/>
  <c r="AJ244" i="1" s="1"/>
  <c r="AE244" i="1"/>
  <c r="AF244" i="1" s="1"/>
  <c r="I245" i="1"/>
  <c r="J245" i="1" s="1"/>
  <c r="I266" i="1"/>
  <c r="J266" i="1" s="1"/>
  <c r="K266" i="1" s="1"/>
  <c r="L266" i="1"/>
  <c r="J307" i="1"/>
  <c r="K307" i="1" s="1"/>
  <c r="L307" i="1" s="1"/>
  <c r="T307" i="1" s="1"/>
  <c r="M307" i="1"/>
  <c r="N307" i="1" s="1"/>
  <c r="J315" i="1"/>
  <c r="K315" i="1" s="1"/>
  <c r="L320" i="1"/>
  <c r="U355" i="1"/>
  <c r="I361" i="1"/>
  <c r="J361" i="1" s="1"/>
  <c r="L81" i="1"/>
  <c r="L83" i="1"/>
  <c r="M83" i="1"/>
  <c r="N83" i="1" s="1"/>
  <c r="O83" i="1"/>
  <c r="L85" i="1"/>
  <c r="M85" i="1"/>
  <c r="N85" i="1" s="1"/>
  <c r="L86" i="1"/>
  <c r="M86" i="1"/>
  <c r="N86" i="1" s="1"/>
  <c r="L88" i="1"/>
  <c r="M88" i="1"/>
  <c r="N88" i="1" s="1"/>
  <c r="L90" i="1"/>
  <c r="M90" i="1"/>
  <c r="N90" i="1" s="1"/>
  <c r="K92" i="1"/>
  <c r="J102" i="1"/>
  <c r="K102" i="1" s="1"/>
  <c r="J108" i="1"/>
  <c r="K108" i="1" s="1"/>
  <c r="K111" i="1"/>
  <c r="I146" i="1"/>
  <c r="J146" i="1" s="1"/>
  <c r="K146" i="1" s="1"/>
  <c r="L155" i="1"/>
  <c r="I158" i="1"/>
  <c r="J158" i="1" s="1"/>
  <c r="K158" i="1" s="1"/>
  <c r="L160" i="1"/>
  <c r="I161" i="1"/>
  <c r="J161" i="1" s="1"/>
  <c r="K161" i="1" s="1"/>
  <c r="I163" i="1"/>
  <c r="J163" i="1" s="1"/>
  <c r="K163" i="1" s="1"/>
  <c r="I165" i="1"/>
  <c r="J165" i="1" s="1"/>
  <c r="K165" i="1" s="1"/>
  <c r="L187" i="1"/>
  <c r="K188" i="1"/>
  <c r="K189" i="1"/>
  <c r="L190" i="1"/>
  <c r="K193" i="1"/>
  <c r="I194" i="1"/>
  <c r="J194" i="1" s="1"/>
  <c r="I196" i="1"/>
  <c r="J196" i="1" s="1"/>
  <c r="K196" i="1" s="1"/>
  <c r="J200" i="1"/>
  <c r="K200" i="1" s="1"/>
  <c r="K201" i="1"/>
  <c r="M202" i="1"/>
  <c r="N202" i="1" s="1"/>
  <c r="J204" i="1"/>
  <c r="K204" i="1" s="1"/>
  <c r="M216" i="1"/>
  <c r="N216" i="1" s="1"/>
  <c r="I219" i="1"/>
  <c r="J219" i="1" s="1"/>
  <c r="K219" i="1" s="1"/>
  <c r="AG244" i="1"/>
  <c r="AH244" i="1" s="1"/>
  <c r="BB244" i="1"/>
  <c r="J253" i="1"/>
  <c r="K253" i="1" s="1"/>
  <c r="M266" i="1"/>
  <c r="N266" i="1" s="1"/>
  <c r="P266" i="1" s="1"/>
  <c r="Q266" i="1" s="1"/>
  <c r="I270" i="1"/>
  <c r="J270" i="1" s="1"/>
  <c r="K270" i="1" s="1"/>
  <c r="J274" i="1"/>
  <c r="K274" i="1" s="1"/>
  <c r="L274" i="1" s="1"/>
  <c r="I304" i="1"/>
  <c r="J304" i="1" s="1"/>
  <c r="K304" i="1" s="1"/>
  <c r="P307" i="1"/>
  <c r="Q307" i="1" s="1"/>
  <c r="U307" i="1"/>
  <c r="I308" i="1"/>
  <c r="J308" i="1" s="1"/>
  <c r="I314" i="1"/>
  <c r="J314" i="1" s="1"/>
  <c r="K314" i="1" s="1"/>
  <c r="J323" i="1"/>
  <c r="K323" i="1" s="1"/>
  <c r="I325" i="1"/>
  <c r="J325" i="1" s="1"/>
  <c r="I358" i="1"/>
  <c r="J358" i="1" s="1"/>
  <c r="J364" i="1"/>
  <c r="K364" i="1" s="1"/>
  <c r="J366" i="1"/>
  <c r="K366" i="1" s="1"/>
  <c r="BG143" i="1"/>
  <c r="I148" i="1"/>
  <c r="J148" i="1" s="1"/>
  <c r="K148" i="1" s="1"/>
  <c r="K150" i="1"/>
  <c r="I151" i="1"/>
  <c r="J151" i="1" s="1"/>
  <c r="K151" i="1" s="1"/>
  <c r="M154" i="1"/>
  <c r="N154" i="1" s="1"/>
  <c r="I156" i="1"/>
  <c r="J156" i="1" s="1"/>
  <c r="K156" i="1" s="1"/>
  <c r="L166" i="1"/>
  <c r="AA185" i="1"/>
  <c r="AB185" i="1" s="1"/>
  <c r="AC185" i="1" s="1"/>
  <c r="L186" i="1"/>
  <c r="K192" i="1"/>
  <c r="K194" i="1"/>
  <c r="L195" i="1"/>
  <c r="I197" i="1"/>
  <c r="J197" i="1" s="1"/>
  <c r="K197" i="1" s="1"/>
  <c r="L197" i="1" s="1"/>
  <c r="L203" i="1"/>
  <c r="I206" i="1"/>
  <c r="J206" i="1" s="1"/>
  <c r="K206" i="1" s="1"/>
  <c r="I210" i="1"/>
  <c r="J210" i="1" s="1"/>
  <c r="K210" i="1" s="1"/>
  <c r="I215" i="1"/>
  <c r="J215" i="1" s="1"/>
  <c r="I217" i="1"/>
  <c r="J217" i="1" s="1"/>
  <c r="K217" i="1" s="1"/>
  <c r="AK244" i="1"/>
  <c r="I248" i="1"/>
  <c r="J248" i="1" s="1"/>
  <c r="K248" i="1" s="1"/>
  <c r="I250" i="1"/>
  <c r="J250" i="1" s="1"/>
  <c r="K250" i="1" s="1"/>
  <c r="L250" i="1" s="1"/>
  <c r="S250" i="1" s="1"/>
  <c r="L253" i="1"/>
  <c r="I254" i="1"/>
  <c r="J254" i="1" s="1"/>
  <c r="K254" i="1" s="1"/>
  <c r="I255" i="1"/>
  <c r="J255" i="1" s="1"/>
  <c r="K255" i="1" s="1"/>
  <c r="I256" i="1"/>
  <c r="J256" i="1" s="1"/>
  <c r="I258" i="1"/>
  <c r="J258" i="1" s="1"/>
  <c r="K258" i="1" s="1"/>
  <c r="J265" i="1"/>
  <c r="K265" i="1" s="1"/>
  <c r="O266" i="1"/>
  <c r="K267" i="1"/>
  <c r="L270" i="1"/>
  <c r="I272" i="1"/>
  <c r="J272" i="1" s="1"/>
  <c r="K272" i="1"/>
  <c r="M274" i="1"/>
  <c r="N274" i="1" s="1"/>
  <c r="BF302" i="1"/>
  <c r="L304" i="1"/>
  <c r="O307" i="1"/>
  <c r="K316" i="1"/>
  <c r="K319" i="1"/>
  <c r="I324" i="1"/>
  <c r="J324" i="1" s="1"/>
  <c r="K324" i="1" s="1"/>
  <c r="K325" i="1"/>
  <c r="J326" i="1"/>
  <c r="K326" i="1" s="1"/>
  <c r="N355" i="1"/>
  <c r="I356" i="1"/>
  <c r="J356" i="1" s="1"/>
  <c r="K356" i="1" s="1"/>
  <c r="J359" i="1"/>
  <c r="K359" i="1" s="1"/>
  <c r="I362" i="1"/>
  <c r="J362" i="1" s="1"/>
  <c r="K245" i="1"/>
  <c r="R250" i="1"/>
  <c r="K256" i="1"/>
  <c r="J259" i="1"/>
  <c r="K259" i="1" s="1"/>
  <c r="J261" i="1"/>
  <c r="K261" i="1" s="1"/>
  <c r="S307" i="1"/>
  <c r="L314" i="1"/>
  <c r="M320" i="1"/>
  <c r="N320" i="1" s="1"/>
  <c r="K257" i="1"/>
  <c r="I260" i="1"/>
  <c r="J260" i="1" s="1"/>
  <c r="K260" i="1" s="1"/>
  <c r="I264" i="1"/>
  <c r="J264" i="1" s="1"/>
  <c r="K264" i="1" s="1"/>
  <c r="I268" i="1"/>
  <c r="J268" i="1" s="1"/>
  <c r="K268" i="1" s="1"/>
  <c r="I273" i="1"/>
  <c r="J273" i="1" s="1"/>
  <c r="K273" i="1" s="1"/>
  <c r="I327" i="1"/>
  <c r="J327" i="1" s="1"/>
  <c r="K327" i="1" s="1"/>
  <c r="I360" i="1"/>
  <c r="J360" i="1" s="1"/>
  <c r="K360" i="1" s="1"/>
  <c r="J363" i="1"/>
  <c r="K363" i="1" s="1"/>
  <c r="L367" i="1"/>
  <c r="I305" i="1"/>
  <c r="J305" i="1" s="1"/>
  <c r="K305" i="1" s="1"/>
  <c r="I311" i="1"/>
  <c r="J311" i="1" s="1"/>
  <c r="K311" i="1" s="1"/>
  <c r="K312" i="1"/>
  <c r="I357" i="1"/>
  <c r="J357" i="1" s="1"/>
  <c r="K357" i="1" s="1"/>
  <c r="M367" i="1"/>
  <c r="N367" i="1" s="1"/>
  <c r="I369" i="1"/>
  <c r="J369" i="1" s="1"/>
  <c r="K369" i="1" s="1"/>
  <c r="I370" i="1"/>
  <c r="J370" i="1" s="1"/>
  <c r="K370" i="1" s="1"/>
  <c r="I371" i="1"/>
  <c r="J371" i="1" s="1"/>
  <c r="K371" i="1" s="1"/>
  <c r="L7" i="1"/>
  <c r="M7" i="1"/>
  <c r="N7" i="1" s="1"/>
  <c r="L8" i="1"/>
  <c r="M8" i="1"/>
  <c r="N8" i="1" s="1"/>
  <c r="L9" i="1"/>
  <c r="M9" i="1"/>
  <c r="N9" i="1" s="1"/>
  <c r="L12" i="1"/>
  <c r="M12" i="1"/>
  <c r="N12" i="1" s="1"/>
  <c r="L14" i="1"/>
  <c r="L18" i="1"/>
  <c r="M18" i="1"/>
  <c r="N18" i="1" s="1"/>
  <c r="L24" i="1"/>
  <c r="M24" i="1"/>
  <c r="N24" i="1" s="1"/>
  <c r="L26" i="1"/>
  <c r="M26" i="1"/>
  <c r="N26" i="1" s="1"/>
  <c r="L30" i="1"/>
  <c r="M30" i="1"/>
  <c r="N30" i="1" s="1"/>
  <c r="L33" i="1"/>
  <c r="M33" i="1"/>
  <c r="N33" i="1" s="1"/>
  <c r="L37" i="1"/>
  <c r="M37" i="1"/>
  <c r="N37" i="1" s="1"/>
  <c r="K44" i="1"/>
  <c r="L45" i="1"/>
  <c r="M45" i="1"/>
  <c r="N45" i="1" s="1"/>
  <c r="L46" i="1"/>
  <c r="M46" i="1"/>
  <c r="N46" i="1" s="1"/>
  <c r="L55" i="1"/>
  <c r="M55" i="1"/>
  <c r="N55" i="1" s="1"/>
  <c r="K82" i="1"/>
  <c r="J89" i="1"/>
  <c r="K89" i="1" s="1"/>
  <c r="J93" i="1"/>
  <c r="K93" i="1" s="1"/>
  <c r="K94" i="1"/>
  <c r="L95" i="1"/>
  <c r="M95" i="1"/>
  <c r="N95" i="1" s="1"/>
  <c r="L96" i="1"/>
  <c r="M96" i="1"/>
  <c r="N96" i="1" s="1"/>
  <c r="K97" i="1"/>
  <c r="L100" i="1"/>
  <c r="M100" i="1"/>
  <c r="N100" i="1" s="1"/>
  <c r="L101" i="1"/>
  <c r="K105" i="1"/>
  <c r="K109" i="1"/>
  <c r="L110" i="1"/>
  <c r="M110" i="1"/>
  <c r="N110" i="1" s="1"/>
  <c r="I147" i="1"/>
  <c r="J147" i="1" s="1"/>
  <c r="K147" i="1" s="1"/>
  <c r="I152" i="1"/>
  <c r="J152" i="1" s="1"/>
  <c r="K152" i="1" s="1"/>
  <c r="M155" i="1"/>
  <c r="N155" i="1" s="1"/>
  <c r="M160" i="1"/>
  <c r="N160" i="1" s="1"/>
  <c r="I162" i="1"/>
  <c r="J162" i="1" s="1"/>
  <c r="K162" i="1" s="1"/>
  <c r="I164" i="1"/>
  <c r="J164" i="1" s="1"/>
  <c r="K164" i="1" s="1"/>
  <c r="M190" i="1"/>
  <c r="N190" i="1" s="1"/>
  <c r="I198" i="1"/>
  <c r="J198" i="1" s="1"/>
  <c r="K198" i="1" s="1"/>
  <c r="I199" i="1"/>
  <c r="J199" i="1" s="1"/>
  <c r="K199" i="1" s="1"/>
  <c r="I207" i="1"/>
  <c r="J207" i="1" s="1"/>
  <c r="K207" i="1" s="1"/>
  <c r="K212" i="1"/>
  <c r="K213" i="1"/>
  <c r="I214" i="1"/>
  <c r="J214" i="1" s="1"/>
  <c r="K214" i="1" s="1"/>
  <c r="I218" i="1"/>
  <c r="J218" i="1" s="1"/>
  <c r="K218" i="1" s="1"/>
  <c r="I246" i="1"/>
  <c r="J246" i="1" s="1"/>
  <c r="K246" i="1" s="1"/>
  <c r="I247" i="1"/>
  <c r="J247" i="1" s="1"/>
  <c r="K247" i="1" s="1"/>
  <c r="J249" i="1"/>
  <c r="K249" i="1" s="1"/>
  <c r="I251" i="1"/>
  <c r="J251" i="1" s="1"/>
  <c r="K251" i="1" s="1"/>
  <c r="I252" i="1"/>
  <c r="J252" i="1" s="1"/>
  <c r="K252" i="1" s="1"/>
  <c r="J262" i="1"/>
  <c r="K262" i="1" s="1"/>
  <c r="I263" i="1"/>
  <c r="J263" i="1" s="1"/>
  <c r="K263" i="1" s="1"/>
  <c r="I269" i="1"/>
  <c r="J269" i="1" s="1"/>
  <c r="K269" i="1" s="1"/>
  <c r="J271" i="1"/>
  <c r="K271" i="1" s="1"/>
  <c r="BG302" i="1"/>
  <c r="J303" i="1"/>
  <c r="K303" i="1" s="1"/>
  <c r="I306" i="1"/>
  <c r="J306" i="1" s="1"/>
  <c r="K306" i="1" s="1"/>
  <c r="I309" i="1"/>
  <c r="J309" i="1" s="1"/>
  <c r="K309" i="1" s="1"/>
  <c r="I310" i="1"/>
  <c r="J310" i="1" s="1"/>
  <c r="K310" i="1" s="1"/>
  <c r="I313" i="1"/>
  <c r="J313" i="1" s="1"/>
  <c r="K313" i="1" s="1"/>
  <c r="L317" i="1"/>
  <c r="J318" i="1"/>
  <c r="K318" i="1" s="1"/>
  <c r="I321" i="1"/>
  <c r="J321" i="1" s="1"/>
  <c r="K321" i="1" s="1"/>
  <c r="J322" i="1"/>
  <c r="K322" i="1" s="1"/>
  <c r="L365" i="1"/>
  <c r="I368" i="1"/>
  <c r="J368" i="1" s="1"/>
  <c r="K368" i="1" s="1"/>
  <c r="A6" i="1"/>
  <c r="B5" i="1"/>
  <c r="D5" i="1"/>
  <c r="C5" i="1"/>
  <c r="L6" i="1" l="1"/>
  <c r="T10" i="1"/>
  <c r="U10" i="1" s="1"/>
  <c r="R10" i="1"/>
  <c r="S10" i="1"/>
  <c r="P10" i="1"/>
  <c r="Q10" i="1" s="1"/>
  <c r="V10" i="1" s="1"/>
  <c r="W10" i="1" s="1"/>
  <c r="X10" i="1" s="1"/>
  <c r="Y10" i="1" s="1"/>
  <c r="Z10" i="1" s="1"/>
  <c r="AA10" i="1" s="1"/>
  <c r="AB10" i="1" s="1"/>
  <c r="AC10" i="1" s="1"/>
  <c r="O10" i="1"/>
  <c r="T11" i="1"/>
  <c r="U11" i="1" s="1"/>
  <c r="R11" i="1"/>
  <c r="S11" i="1"/>
  <c r="P11" i="1"/>
  <c r="Q11" i="1" s="1"/>
  <c r="V11" i="1" s="1"/>
  <c r="W11" i="1" s="1"/>
  <c r="X11" i="1" s="1"/>
  <c r="Y11" i="1" s="1"/>
  <c r="Z11" i="1" s="1"/>
  <c r="AA11" i="1" s="1"/>
  <c r="AB11" i="1" s="1"/>
  <c r="AC11" i="1" s="1"/>
  <c r="O11" i="1"/>
  <c r="T13" i="1"/>
  <c r="U13" i="1" s="1"/>
  <c r="R13" i="1"/>
  <c r="S13" i="1"/>
  <c r="P13" i="1"/>
  <c r="Q13" i="1" s="1"/>
  <c r="V13" i="1" s="1"/>
  <c r="W13" i="1" s="1"/>
  <c r="X13" i="1" s="1"/>
  <c r="Y13" i="1" s="1"/>
  <c r="Z13" i="1" s="1"/>
  <c r="AA13" i="1" s="1"/>
  <c r="AB13" i="1" s="1"/>
  <c r="AC13" i="1" s="1"/>
  <c r="O13" i="1"/>
  <c r="S15" i="1"/>
  <c r="T15" i="1"/>
  <c r="U15" i="1" s="1"/>
  <c r="R15" i="1"/>
  <c r="O15" i="1"/>
  <c r="P15" i="1"/>
  <c r="Q15" i="1" s="1"/>
  <c r="V15" i="1" s="1"/>
  <c r="W15" i="1" s="1"/>
  <c r="X15" i="1" s="1"/>
  <c r="Y15" i="1" s="1"/>
  <c r="Z15" i="1" s="1"/>
  <c r="AA15" i="1" s="1"/>
  <c r="AB15" i="1" s="1"/>
  <c r="AC15" i="1" s="1"/>
  <c r="S16" i="1"/>
  <c r="T16" i="1"/>
  <c r="U16" i="1" s="1"/>
  <c r="R16" i="1"/>
  <c r="O16" i="1"/>
  <c r="P16" i="1"/>
  <c r="Q16" i="1" s="1"/>
  <c r="V16" i="1" s="1"/>
  <c r="W16" i="1" s="1"/>
  <c r="X16" i="1" s="1"/>
  <c r="Y16" i="1" s="1"/>
  <c r="Z16" i="1" s="1"/>
  <c r="AA16" i="1" s="1"/>
  <c r="AB16" i="1" s="1"/>
  <c r="AC16" i="1" s="1"/>
  <c r="S17" i="1"/>
  <c r="T17" i="1"/>
  <c r="U17" i="1" s="1"/>
  <c r="R17" i="1"/>
  <c r="O17" i="1"/>
  <c r="P17" i="1"/>
  <c r="Q17" i="1" s="1"/>
  <c r="V17" i="1" s="1"/>
  <c r="W17" i="1" s="1"/>
  <c r="X17" i="1" s="1"/>
  <c r="Y17" i="1" s="1"/>
  <c r="Z17" i="1" s="1"/>
  <c r="AA17" i="1" s="1"/>
  <c r="AB17" i="1" s="1"/>
  <c r="AC17" i="1" s="1"/>
  <c r="S19" i="1"/>
  <c r="T19" i="1"/>
  <c r="U19" i="1" s="1"/>
  <c r="R19" i="1"/>
  <c r="O19" i="1"/>
  <c r="P19" i="1"/>
  <c r="Q19" i="1" s="1"/>
  <c r="V19" i="1" s="1"/>
  <c r="W19" i="1" s="1"/>
  <c r="X19" i="1" s="1"/>
  <c r="Y19" i="1" s="1"/>
  <c r="Z19" i="1" s="1"/>
  <c r="AA19" i="1" s="1"/>
  <c r="AB19" i="1" s="1"/>
  <c r="AC19" i="1" s="1"/>
  <c r="T20" i="1"/>
  <c r="U20" i="1" s="1"/>
  <c r="S20" i="1"/>
  <c r="R20" i="1"/>
  <c r="O20" i="1"/>
  <c r="P20" i="1"/>
  <c r="Q20" i="1" s="1"/>
  <c r="V20" i="1" s="1"/>
  <c r="W20" i="1" s="1"/>
  <c r="X20" i="1" s="1"/>
  <c r="Y20" i="1" s="1"/>
  <c r="Z20" i="1" s="1"/>
  <c r="AA20" i="1" s="1"/>
  <c r="AB20" i="1" s="1"/>
  <c r="AC20" i="1" s="1"/>
  <c r="S21" i="1"/>
  <c r="T21" i="1"/>
  <c r="U21" i="1" s="1"/>
  <c r="R21" i="1"/>
  <c r="O21" i="1"/>
  <c r="P21" i="1"/>
  <c r="Q21" i="1" s="1"/>
  <c r="V21" i="1" s="1"/>
  <c r="W21" i="1" s="1"/>
  <c r="X21" i="1" s="1"/>
  <c r="Y21" i="1" s="1"/>
  <c r="Z21" i="1" s="1"/>
  <c r="AA21" i="1" s="1"/>
  <c r="AB21" i="1" s="1"/>
  <c r="AC21" i="1" s="1"/>
  <c r="T22" i="1"/>
  <c r="U22" i="1" s="1"/>
  <c r="R22" i="1"/>
  <c r="S22" i="1"/>
  <c r="P22" i="1"/>
  <c r="Q22" i="1" s="1"/>
  <c r="V22" i="1" s="1"/>
  <c r="W22" i="1" s="1"/>
  <c r="X22" i="1" s="1"/>
  <c r="Y22" i="1" s="1"/>
  <c r="Z22" i="1" s="1"/>
  <c r="AA22" i="1" s="1"/>
  <c r="AB22" i="1" s="1"/>
  <c r="AC22" i="1" s="1"/>
  <c r="O22" i="1"/>
  <c r="S23" i="1"/>
  <c r="T23" i="1"/>
  <c r="U23" i="1" s="1"/>
  <c r="R23" i="1"/>
  <c r="O23" i="1"/>
  <c r="P23" i="1"/>
  <c r="Q23" i="1" s="1"/>
  <c r="V23" i="1" s="1"/>
  <c r="W23" i="1" s="1"/>
  <c r="X23" i="1" s="1"/>
  <c r="Y23" i="1" s="1"/>
  <c r="Z23" i="1" s="1"/>
  <c r="AA23" i="1" s="1"/>
  <c r="AB23" i="1" s="1"/>
  <c r="AC23" i="1" s="1"/>
  <c r="L25" i="1"/>
  <c r="S27" i="1"/>
  <c r="T27" i="1"/>
  <c r="U27" i="1" s="1"/>
  <c r="R27" i="1"/>
  <c r="O27" i="1"/>
  <c r="P27" i="1"/>
  <c r="Q27" i="1" s="1"/>
  <c r="V27" i="1" s="1"/>
  <c r="W27" i="1" s="1"/>
  <c r="X27" i="1" s="1"/>
  <c r="Y27" i="1" s="1"/>
  <c r="Z27" i="1" s="1"/>
  <c r="AA27" i="1" s="1"/>
  <c r="AB27" i="1" s="1"/>
  <c r="AC27" i="1" s="1"/>
  <c r="S28" i="1"/>
  <c r="T28" i="1"/>
  <c r="U28" i="1" s="1"/>
  <c r="R28" i="1"/>
  <c r="O28" i="1"/>
  <c r="P28" i="1"/>
  <c r="Q28" i="1" s="1"/>
  <c r="V28" i="1" s="1"/>
  <c r="W28" i="1" s="1"/>
  <c r="X28" i="1" s="1"/>
  <c r="Y28" i="1" s="1"/>
  <c r="Z28" i="1" s="1"/>
  <c r="AA28" i="1" s="1"/>
  <c r="AB28" i="1" s="1"/>
  <c r="AC28" i="1" s="1"/>
  <c r="S29" i="1"/>
  <c r="T29" i="1"/>
  <c r="U29" i="1" s="1"/>
  <c r="R29" i="1"/>
  <c r="O29" i="1"/>
  <c r="P29" i="1"/>
  <c r="Q29" i="1" s="1"/>
  <c r="V29" i="1" s="1"/>
  <c r="W29" i="1" s="1"/>
  <c r="X29" i="1" s="1"/>
  <c r="Y29" i="1" s="1"/>
  <c r="Z29" i="1" s="1"/>
  <c r="AA29" i="1" s="1"/>
  <c r="AB29" i="1" s="1"/>
  <c r="AC29" i="1" s="1"/>
  <c r="S31" i="1"/>
  <c r="T31" i="1"/>
  <c r="U31" i="1" s="1"/>
  <c r="R31" i="1"/>
  <c r="O31" i="1"/>
  <c r="P31" i="1"/>
  <c r="Q31" i="1" s="1"/>
  <c r="V31" i="1" s="1"/>
  <c r="W31" i="1" s="1"/>
  <c r="X31" i="1" s="1"/>
  <c r="Y31" i="1" s="1"/>
  <c r="Z31" i="1" s="1"/>
  <c r="AA31" i="1" s="1"/>
  <c r="AB31" i="1" s="1"/>
  <c r="AC31" i="1" s="1"/>
  <c r="S32" i="1"/>
  <c r="T32" i="1"/>
  <c r="U32" i="1" s="1"/>
  <c r="R32" i="1"/>
  <c r="O32" i="1"/>
  <c r="P32" i="1"/>
  <c r="Q32" i="1" s="1"/>
  <c r="V32" i="1" s="1"/>
  <c r="W32" i="1" s="1"/>
  <c r="X32" i="1" s="1"/>
  <c r="Y32" i="1" s="1"/>
  <c r="Z32" i="1" s="1"/>
  <c r="AA32" i="1" s="1"/>
  <c r="AB32" i="1" s="1"/>
  <c r="AC32" i="1" s="1"/>
  <c r="S34" i="1"/>
  <c r="T34" i="1"/>
  <c r="U34" i="1" s="1"/>
  <c r="R34" i="1"/>
  <c r="O34" i="1"/>
  <c r="P34" i="1"/>
  <c r="Q34" i="1" s="1"/>
  <c r="V34" i="1" s="1"/>
  <c r="W34" i="1" s="1"/>
  <c r="X34" i="1" s="1"/>
  <c r="Y34" i="1" s="1"/>
  <c r="Z34" i="1" s="1"/>
  <c r="AA34" i="1" s="1"/>
  <c r="AB34" i="1" s="1"/>
  <c r="AC34" i="1" s="1"/>
  <c r="S35" i="1"/>
  <c r="T35" i="1"/>
  <c r="U35" i="1" s="1"/>
  <c r="R35" i="1"/>
  <c r="O35" i="1"/>
  <c r="P35" i="1"/>
  <c r="Q35" i="1" s="1"/>
  <c r="V35" i="1" s="1"/>
  <c r="W35" i="1" s="1"/>
  <c r="X35" i="1" s="1"/>
  <c r="Y35" i="1" s="1"/>
  <c r="Z35" i="1" s="1"/>
  <c r="AA35" i="1" s="1"/>
  <c r="AB35" i="1" s="1"/>
  <c r="AC35" i="1" s="1"/>
  <c r="T36" i="1"/>
  <c r="U36" i="1" s="1"/>
  <c r="R36" i="1"/>
  <c r="S36" i="1"/>
  <c r="P36" i="1"/>
  <c r="Q36" i="1" s="1"/>
  <c r="V36" i="1" s="1"/>
  <c r="W36" i="1" s="1"/>
  <c r="X36" i="1" s="1"/>
  <c r="Y36" i="1" s="1"/>
  <c r="Z36" i="1" s="1"/>
  <c r="AA36" i="1" s="1"/>
  <c r="AB36" i="1" s="1"/>
  <c r="AC36" i="1" s="1"/>
  <c r="O36" i="1"/>
  <c r="S38" i="1"/>
  <c r="T38" i="1"/>
  <c r="U38" i="1" s="1"/>
  <c r="R38" i="1"/>
  <c r="O38" i="1"/>
  <c r="P38" i="1"/>
  <c r="Q38" i="1" s="1"/>
  <c r="V38" i="1" s="1"/>
  <c r="W38" i="1" s="1"/>
  <c r="X38" i="1" s="1"/>
  <c r="Y38" i="1" s="1"/>
  <c r="Z38" i="1" s="1"/>
  <c r="AA38" i="1" s="1"/>
  <c r="AB38" i="1" s="1"/>
  <c r="AC38" i="1" s="1"/>
  <c r="S39" i="1"/>
  <c r="T39" i="1"/>
  <c r="U39" i="1" s="1"/>
  <c r="R39" i="1"/>
  <c r="O39" i="1"/>
  <c r="P39" i="1"/>
  <c r="Q39" i="1" s="1"/>
  <c r="V39" i="1" s="1"/>
  <c r="W39" i="1" s="1"/>
  <c r="X39" i="1" s="1"/>
  <c r="Y39" i="1" s="1"/>
  <c r="Z39" i="1" s="1"/>
  <c r="AA39" i="1" s="1"/>
  <c r="AB39" i="1" s="1"/>
  <c r="AC39" i="1" s="1"/>
  <c r="S40" i="1"/>
  <c r="T40" i="1"/>
  <c r="U40" i="1" s="1"/>
  <c r="R40" i="1"/>
  <c r="O40" i="1"/>
  <c r="P40" i="1"/>
  <c r="Q40" i="1" s="1"/>
  <c r="V40" i="1" s="1"/>
  <c r="W40" i="1" s="1"/>
  <c r="X40" i="1" s="1"/>
  <c r="Y40" i="1" s="1"/>
  <c r="Z40" i="1" s="1"/>
  <c r="AA40" i="1" s="1"/>
  <c r="AB40" i="1" s="1"/>
  <c r="AC40" i="1" s="1"/>
  <c r="S41" i="1"/>
  <c r="T41" i="1"/>
  <c r="U41" i="1" s="1"/>
  <c r="R41" i="1"/>
  <c r="O41" i="1"/>
  <c r="P41" i="1"/>
  <c r="Q41" i="1" s="1"/>
  <c r="V41" i="1" s="1"/>
  <c r="W41" i="1" s="1"/>
  <c r="X41" i="1" s="1"/>
  <c r="Y41" i="1" s="1"/>
  <c r="Z41" i="1" s="1"/>
  <c r="AA41" i="1" s="1"/>
  <c r="AB41" i="1" s="1"/>
  <c r="AC41" i="1" s="1"/>
  <c r="S42" i="1"/>
  <c r="T42" i="1"/>
  <c r="U42" i="1" s="1"/>
  <c r="R42" i="1"/>
  <c r="O42" i="1"/>
  <c r="P42" i="1"/>
  <c r="Q42" i="1" s="1"/>
  <c r="V42" i="1" s="1"/>
  <c r="W42" i="1" s="1"/>
  <c r="X42" i="1" s="1"/>
  <c r="Y42" i="1" s="1"/>
  <c r="Z42" i="1" s="1"/>
  <c r="AA42" i="1" s="1"/>
  <c r="AB42" i="1" s="1"/>
  <c r="AC42" i="1" s="1"/>
  <c r="S43" i="1"/>
  <c r="T43" i="1"/>
  <c r="U43" i="1" s="1"/>
  <c r="R43" i="1"/>
  <c r="O43" i="1"/>
  <c r="P43" i="1"/>
  <c r="Q43" i="1" s="1"/>
  <c r="V43" i="1" s="1"/>
  <c r="W43" i="1" s="1"/>
  <c r="X43" i="1" s="1"/>
  <c r="Y43" i="1" s="1"/>
  <c r="Z43" i="1" s="1"/>
  <c r="AA43" i="1" s="1"/>
  <c r="AB43" i="1" s="1"/>
  <c r="AC43" i="1" s="1"/>
  <c r="S47" i="1"/>
  <c r="T47" i="1"/>
  <c r="U47" i="1" s="1"/>
  <c r="R47" i="1"/>
  <c r="O47" i="1"/>
  <c r="P47" i="1"/>
  <c r="Q47" i="1" s="1"/>
  <c r="V47" i="1" s="1"/>
  <c r="W47" i="1" s="1"/>
  <c r="X47" i="1" s="1"/>
  <c r="Y47" i="1" s="1"/>
  <c r="Z47" i="1" s="1"/>
  <c r="AA47" i="1" s="1"/>
  <c r="AB47" i="1" s="1"/>
  <c r="AC47" i="1" s="1"/>
  <c r="T48" i="1"/>
  <c r="U48" i="1" s="1"/>
  <c r="R48" i="1"/>
  <c r="S48" i="1"/>
  <c r="O48" i="1"/>
  <c r="P48" i="1"/>
  <c r="Q48" i="1" s="1"/>
  <c r="V48" i="1" s="1"/>
  <c r="W48" i="1" s="1"/>
  <c r="X48" i="1" s="1"/>
  <c r="Y48" i="1" s="1"/>
  <c r="Z48" i="1" s="1"/>
  <c r="AA48" i="1" s="1"/>
  <c r="AB48" i="1" s="1"/>
  <c r="AC48" i="1" s="1"/>
  <c r="S49" i="1"/>
  <c r="T49" i="1"/>
  <c r="U49" i="1" s="1"/>
  <c r="R49" i="1"/>
  <c r="O49" i="1"/>
  <c r="P49" i="1"/>
  <c r="Q49" i="1" s="1"/>
  <c r="V49" i="1" s="1"/>
  <c r="W49" i="1" s="1"/>
  <c r="X49" i="1" s="1"/>
  <c r="Y49" i="1" s="1"/>
  <c r="Z49" i="1" s="1"/>
  <c r="AA49" i="1" s="1"/>
  <c r="AB49" i="1" s="1"/>
  <c r="AC49" i="1" s="1"/>
  <c r="S50" i="1"/>
  <c r="T50" i="1"/>
  <c r="U50" i="1" s="1"/>
  <c r="R50" i="1"/>
  <c r="O50" i="1"/>
  <c r="P50" i="1"/>
  <c r="Q50" i="1" s="1"/>
  <c r="V50" i="1" s="1"/>
  <c r="W50" i="1" s="1"/>
  <c r="X50" i="1" s="1"/>
  <c r="Y50" i="1" s="1"/>
  <c r="Z50" i="1" s="1"/>
  <c r="AA50" i="1" s="1"/>
  <c r="AB50" i="1" s="1"/>
  <c r="AC50" i="1" s="1"/>
  <c r="T51" i="1"/>
  <c r="U51" i="1" s="1"/>
  <c r="R51" i="1"/>
  <c r="S51" i="1"/>
  <c r="P51" i="1"/>
  <c r="Q51" i="1" s="1"/>
  <c r="V51" i="1" s="1"/>
  <c r="W51" i="1" s="1"/>
  <c r="X51" i="1" s="1"/>
  <c r="Y51" i="1" s="1"/>
  <c r="Z51" i="1" s="1"/>
  <c r="AA51" i="1" s="1"/>
  <c r="AB51" i="1" s="1"/>
  <c r="AC51" i="1" s="1"/>
  <c r="O51" i="1"/>
  <c r="S52" i="1"/>
  <c r="T52" i="1"/>
  <c r="U52" i="1" s="1"/>
  <c r="R52" i="1"/>
  <c r="O52" i="1"/>
  <c r="P52" i="1"/>
  <c r="Q52" i="1" s="1"/>
  <c r="V52" i="1" s="1"/>
  <c r="W52" i="1" s="1"/>
  <c r="X52" i="1" s="1"/>
  <c r="Y52" i="1" s="1"/>
  <c r="Z52" i="1" s="1"/>
  <c r="AA52" i="1" s="1"/>
  <c r="AB52" i="1" s="1"/>
  <c r="AC52" i="1" s="1"/>
  <c r="T53" i="1"/>
  <c r="U53" i="1" s="1"/>
  <c r="R53" i="1"/>
  <c r="S53" i="1"/>
  <c r="P53" i="1"/>
  <c r="Q53" i="1" s="1"/>
  <c r="V53" i="1" s="1"/>
  <c r="W53" i="1" s="1"/>
  <c r="X53" i="1" s="1"/>
  <c r="Y53" i="1" s="1"/>
  <c r="Z53" i="1" s="1"/>
  <c r="AA53" i="1" s="1"/>
  <c r="AB53" i="1" s="1"/>
  <c r="AC53" i="1" s="1"/>
  <c r="O53" i="1"/>
  <c r="L54" i="1"/>
  <c r="L56" i="1"/>
  <c r="S57" i="1"/>
  <c r="T57" i="1"/>
  <c r="U57" i="1" s="1"/>
  <c r="R57" i="1"/>
  <c r="O57" i="1"/>
  <c r="P57" i="1"/>
  <c r="Q57" i="1" s="1"/>
  <c r="V57" i="1" s="1"/>
  <c r="W57" i="1" s="1"/>
  <c r="X57" i="1" s="1"/>
  <c r="Y57" i="1" s="1"/>
  <c r="Z57" i="1" s="1"/>
  <c r="AA57" i="1" s="1"/>
  <c r="AB57" i="1" s="1"/>
  <c r="AC57" i="1" s="1"/>
  <c r="L58" i="1"/>
  <c r="S59" i="1"/>
  <c r="T59" i="1"/>
  <c r="U59" i="1" s="1"/>
  <c r="R59" i="1"/>
  <c r="O59" i="1"/>
  <c r="P59" i="1"/>
  <c r="Q59" i="1" s="1"/>
  <c r="V59" i="1" s="1"/>
  <c r="W59" i="1" s="1"/>
  <c r="X59" i="1" s="1"/>
  <c r="L84" i="1"/>
  <c r="M84" i="1"/>
  <c r="N84" i="1" s="1"/>
  <c r="L87" i="1"/>
  <c r="L91" i="1"/>
  <c r="M91" i="1"/>
  <c r="N91" i="1" s="1"/>
  <c r="R98" i="1"/>
  <c r="T98" i="1"/>
  <c r="U98" i="1" s="1"/>
  <c r="S98" i="1"/>
  <c r="T99" i="1"/>
  <c r="U99" i="1" s="1"/>
  <c r="S99" i="1"/>
  <c r="R99" i="1"/>
  <c r="L103" i="1"/>
  <c r="L104" i="1"/>
  <c r="L107" i="1"/>
  <c r="L112" i="1"/>
  <c r="L113" i="1"/>
  <c r="L144" i="1"/>
  <c r="M144" i="1"/>
  <c r="N144" i="1" s="1"/>
  <c r="L145" i="1"/>
  <c r="L149" i="1"/>
  <c r="M149" i="1"/>
  <c r="N149" i="1" s="1"/>
  <c r="L153" i="1"/>
  <c r="S154" i="1"/>
  <c r="T154" i="1"/>
  <c r="U154" i="1" s="1"/>
  <c r="R154" i="1"/>
  <c r="R157" i="1"/>
  <c r="T157" i="1"/>
  <c r="U157" i="1" s="1"/>
  <c r="S157" i="1"/>
  <c r="L159" i="1"/>
  <c r="M159" i="1"/>
  <c r="N159" i="1" s="1"/>
  <c r="S202" i="1"/>
  <c r="R202" i="1"/>
  <c r="T202" i="1"/>
  <c r="U202" i="1" s="1"/>
  <c r="L205" i="1"/>
  <c r="L208" i="1"/>
  <c r="M208" i="1"/>
  <c r="N208" i="1" s="1"/>
  <c r="L209" i="1"/>
  <c r="M209" i="1"/>
  <c r="N209" i="1" s="1"/>
  <c r="T216" i="1"/>
  <c r="U216" i="1" s="1"/>
  <c r="R216" i="1"/>
  <c r="S216" i="1"/>
  <c r="BE244" i="1"/>
  <c r="S266" i="1"/>
  <c r="T266" i="1"/>
  <c r="U266" i="1" s="1"/>
  <c r="R266" i="1"/>
  <c r="L315" i="1"/>
  <c r="T320" i="1"/>
  <c r="U320" i="1" s="1"/>
  <c r="R320" i="1"/>
  <c r="S320" i="1"/>
  <c r="S81" i="1"/>
  <c r="T81" i="1"/>
  <c r="U81" i="1" s="1"/>
  <c r="R81" i="1"/>
  <c r="S83" i="1"/>
  <c r="R83" i="1"/>
  <c r="T83" i="1"/>
  <c r="U83" i="1" s="1"/>
  <c r="P83" i="1"/>
  <c r="Q83" i="1" s="1"/>
  <c r="V83" i="1" s="1"/>
  <c r="W83" i="1" s="1"/>
  <c r="X83" i="1" s="1"/>
  <c r="Y83" i="1" s="1"/>
  <c r="Z83" i="1" s="1"/>
  <c r="AA83" i="1" s="1"/>
  <c r="AB83" i="1" s="1"/>
  <c r="AC83" i="1" s="1"/>
  <c r="T85" i="1"/>
  <c r="U85" i="1" s="1"/>
  <c r="S85" i="1"/>
  <c r="R85" i="1"/>
  <c r="P85" i="1"/>
  <c r="Q85" i="1" s="1"/>
  <c r="V85" i="1" s="1"/>
  <c r="W85" i="1" s="1"/>
  <c r="X85" i="1" s="1"/>
  <c r="Y85" i="1" s="1"/>
  <c r="Z85" i="1" s="1"/>
  <c r="AA85" i="1" s="1"/>
  <c r="AB85" i="1" s="1"/>
  <c r="AC85" i="1" s="1"/>
  <c r="O85" i="1"/>
  <c r="S86" i="1"/>
  <c r="T86" i="1"/>
  <c r="U86" i="1" s="1"/>
  <c r="R86" i="1"/>
  <c r="P86" i="1"/>
  <c r="Q86" i="1" s="1"/>
  <c r="V86" i="1" s="1"/>
  <c r="W86" i="1" s="1"/>
  <c r="X86" i="1" s="1"/>
  <c r="Y86" i="1" s="1"/>
  <c r="Z86" i="1" s="1"/>
  <c r="AA86" i="1" s="1"/>
  <c r="AB86" i="1" s="1"/>
  <c r="AC86" i="1" s="1"/>
  <c r="O86" i="1"/>
  <c r="S88" i="1"/>
  <c r="T88" i="1"/>
  <c r="U88" i="1" s="1"/>
  <c r="R88" i="1"/>
  <c r="P88" i="1"/>
  <c r="Q88" i="1" s="1"/>
  <c r="V88" i="1" s="1"/>
  <c r="W88" i="1" s="1"/>
  <c r="X88" i="1" s="1"/>
  <c r="Y88" i="1" s="1"/>
  <c r="Z88" i="1" s="1"/>
  <c r="AA88" i="1" s="1"/>
  <c r="AB88" i="1" s="1"/>
  <c r="AC88" i="1" s="1"/>
  <c r="O88" i="1"/>
  <c r="T90" i="1"/>
  <c r="U90" i="1" s="1"/>
  <c r="R90" i="1"/>
  <c r="S90" i="1"/>
  <c r="P90" i="1"/>
  <c r="Q90" i="1" s="1"/>
  <c r="V90" i="1" s="1"/>
  <c r="W90" i="1" s="1"/>
  <c r="X90" i="1" s="1"/>
  <c r="Y90" i="1" s="1"/>
  <c r="Z90" i="1" s="1"/>
  <c r="AA90" i="1" s="1"/>
  <c r="AB90" i="1" s="1"/>
  <c r="AC90" i="1" s="1"/>
  <c r="O90" i="1"/>
  <c r="L92" i="1"/>
  <c r="L102" i="1"/>
  <c r="L108" i="1"/>
  <c r="L111" i="1"/>
  <c r="L146" i="1"/>
  <c r="M146" i="1"/>
  <c r="N146" i="1" s="1"/>
  <c r="S155" i="1"/>
  <c r="R155" i="1"/>
  <c r="T155" i="1"/>
  <c r="U155" i="1" s="1"/>
  <c r="L158" i="1"/>
  <c r="M158" i="1"/>
  <c r="N158" i="1" s="1"/>
  <c r="S160" i="1"/>
  <c r="T160" i="1"/>
  <c r="U160" i="1" s="1"/>
  <c r="R160" i="1"/>
  <c r="L161" i="1"/>
  <c r="L163" i="1"/>
  <c r="L165" i="1"/>
  <c r="S187" i="1"/>
  <c r="R187" i="1"/>
  <c r="T187" i="1"/>
  <c r="U187" i="1" s="1"/>
  <c r="L188" i="1"/>
  <c r="M188" i="1"/>
  <c r="N188" i="1" s="1"/>
  <c r="L189" i="1"/>
  <c r="S190" i="1"/>
  <c r="T190" i="1"/>
  <c r="U190" i="1" s="1"/>
  <c r="R190" i="1"/>
  <c r="L193" i="1"/>
  <c r="L196" i="1"/>
  <c r="L200" i="1"/>
  <c r="L201" i="1"/>
  <c r="O202" i="1"/>
  <c r="P202" i="1"/>
  <c r="Q202" i="1" s="1"/>
  <c r="V202" i="1" s="1"/>
  <c r="W202" i="1" s="1"/>
  <c r="X202" i="1" s="1"/>
  <c r="Y202" i="1" s="1"/>
  <c r="Z202" i="1" s="1"/>
  <c r="AA202" i="1" s="1"/>
  <c r="AB202" i="1" s="1"/>
  <c r="AC202" i="1" s="1"/>
  <c r="L204" i="1"/>
  <c r="O216" i="1"/>
  <c r="P216" i="1"/>
  <c r="Q216" i="1" s="1"/>
  <c r="V216" i="1" s="1"/>
  <c r="W216" i="1" s="1"/>
  <c r="X216" i="1" s="1"/>
  <c r="Y216" i="1" s="1"/>
  <c r="Z216" i="1" s="1"/>
  <c r="AA216" i="1" s="1"/>
  <c r="AB216" i="1" s="1"/>
  <c r="AC216" i="1" s="1"/>
  <c r="AL244" i="1"/>
  <c r="AM244" i="1" s="1"/>
  <c r="AN244" i="1" s="1"/>
  <c r="AI244" i="1"/>
  <c r="AS244" i="1" s="1"/>
  <c r="AT244" i="1" s="1"/>
  <c r="AX244" i="1" s="1"/>
  <c r="L323" i="1"/>
  <c r="M323" i="1"/>
  <c r="N323" i="1" s="1"/>
  <c r="L364" i="1"/>
  <c r="M364" i="1"/>
  <c r="N364" i="1" s="1"/>
  <c r="L148" i="1"/>
  <c r="L150" i="1"/>
  <c r="L151" i="1"/>
  <c r="M151" i="1"/>
  <c r="N151" i="1" s="1"/>
  <c r="P154" i="1"/>
  <c r="Q154" i="1" s="1"/>
  <c r="V154" i="1" s="1"/>
  <c r="W154" i="1" s="1"/>
  <c r="X154" i="1" s="1"/>
  <c r="Y154" i="1" s="1"/>
  <c r="Z154" i="1" s="1"/>
  <c r="AA154" i="1" s="1"/>
  <c r="AB154" i="1" s="1"/>
  <c r="AC154" i="1" s="1"/>
  <c r="O154" i="1"/>
  <c r="L156" i="1"/>
  <c r="T166" i="1"/>
  <c r="U166" i="1" s="1"/>
  <c r="S166" i="1"/>
  <c r="R166" i="1"/>
  <c r="AD185" i="1"/>
  <c r="AE185" i="1"/>
  <c r="AF185" i="1" s="1"/>
  <c r="R186" i="1"/>
  <c r="S186" i="1"/>
  <c r="T186" i="1"/>
  <c r="U186" i="1" s="1"/>
  <c r="L192" i="1"/>
  <c r="L194" i="1"/>
  <c r="M194" i="1"/>
  <c r="N194" i="1" s="1"/>
  <c r="T195" i="1"/>
  <c r="U195" i="1" s="1"/>
  <c r="S195" i="1"/>
  <c r="R195" i="1"/>
  <c r="R197" i="1"/>
  <c r="T197" i="1"/>
  <c r="U197" i="1" s="1"/>
  <c r="S197" i="1"/>
  <c r="T203" i="1"/>
  <c r="U203" i="1" s="1"/>
  <c r="S203" i="1"/>
  <c r="R203" i="1"/>
  <c r="L206" i="1"/>
  <c r="L210" i="1"/>
  <c r="L217" i="1"/>
  <c r="L248" i="1"/>
  <c r="S253" i="1"/>
  <c r="T253" i="1"/>
  <c r="U253" i="1" s="1"/>
  <c r="R253" i="1"/>
  <c r="L254" i="1"/>
  <c r="L258" i="1"/>
  <c r="M258" i="1"/>
  <c r="N258" i="1" s="1"/>
  <c r="L265" i="1"/>
  <c r="M265" i="1"/>
  <c r="N265" i="1" s="1"/>
  <c r="L267" i="1"/>
  <c r="M267" i="1"/>
  <c r="N267" i="1" s="1"/>
  <c r="S270" i="1"/>
  <c r="T270" i="1"/>
  <c r="U270" i="1" s="1"/>
  <c r="R270" i="1"/>
  <c r="L272" i="1"/>
  <c r="M272" i="1"/>
  <c r="N272" i="1" s="1"/>
  <c r="O274" i="1"/>
  <c r="P274" i="1"/>
  <c r="Q274" i="1" s="1"/>
  <c r="V274" i="1" s="1"/>
  <c r="W274" i="1" s="1"/>
  <c r="X274" i="1" s="1"/>
  <c r="Y274" i="1" s="1"/>
  <c r="Z274" i="1" s="1"/>
  <c r="AA274" i="1" s="1"/>
  <c r="AB274" i="1" s="1"/>
  <c r="AC274" i="1" s="1"/>
  <c r="T304" i="1"/>
  <c r="U304" i="1" s="1"/>
  <c r="R304" i="1"/>
  <c r="S304" i="1"/>
  <c r="L316" i="1"/>
  <c r="M316" i="1"/>
  <c r="N316" i="1" s="1"/>
  <c r="L319" i="1"/>
  <c r="L324" i="1"/>
  <c r="M324" i="1"/>
  <c r="N324" i="1" s="1"/>
  <c r="L325" i="1"/>
  <c r="M325" i="1"/>
  <c r="N325" i="1" s="1"/>
  <c r="L326" i="1"/>
  <c r="M326" i="1"/>
  <c r="N326" i="1" s="1"/>
  <c r="P355" i="1"/>
  <c r="Q355" i="1" s="1"/>
  <c r="V355" i="1" s="1"/>
  <c r="W355" i="1" s="1"/>
  <c r="X355" i="1" s="1"/>
  <c r="Y355" i="1" s="1"/>
  <c r="Z355" i="1" s="1"/>
  <c r="AA355" i="1" s="1"/>
  <c r="AB355" i="1" s="1"/>
  <c r="AC355" i="1" s="1"/>
  <c r="O355" i="1"/>
  <c r="L356" i="1"/>
  <c r="L359" i="1"/>
  <c r="M359" i="1"/>
  <c r="N359" i="1" s="1"/>
  <c r="L245" i="1"/>
  <c r="M245" i="1"/>
  <c r="N245" i="1" s="1"/>
  <c r="L256" i="1"/>
  <c r="M256" i="1"/>
  <c r="N256" i="1" s="1"/>
  <c r="L259" i="1"/>
  <c r="M259" i="1"/>
  <c r="N259" i="1" s="1"/>
  <c r="L261" i="1"/>
  <c r="S314" i="1"/>
  <c r="R314" i="1"/>
  <c r="T314" i="1"/>
  <c r="U314" i="1" s="1"/>
  <c r="O320" i="1"/>
  <c r="P320" i="1"/>
  <c r="Q320" i="1" s="1"/>
  <c r="V320" i="1" s="1"/>
  <c r="W320" i="1" s="1"/>
  <c r="X320" i="1" s="1"/>
  <c r="Y320" i="1" s="1"/>
  <c r="Z320" i="1" s="1"/>
  <c r="AA320" i="1" s="1"/>
  <c r="AB320" i="1" s="1"/>
  <c r="AC320" i="1" s="1"/>
  <c r="L257" i="1"/>
  <c r="M257" i="1"/>
  <c r="N257" i="1" s="1"/>
  <c r="L260" i="1"/>
  <c r="M260" i="1"/>
  <c r="N260" i="1" s="1"/>
  <c r="M264" i="1"/>
  <c r="N264" i="1" s="1"/>
  <c r="L264" i="1"/>
  <c r="L268" i="1"/>
  <c r="M268" i="1"/>
  <c r="N268" i="1" s="1"/>
  <c r="L273" i="1"/>
  <c r="L327" i="1"/>
  <c r="L360" i="1"/>
  <c r="L363" i="1"/>
  <c r="S367" i="1"/>
  <c r="T367" i="1"/>
  <c r="U367" i="1" s="1"/>
  <c r="R367" i="1"/>
  <c r="L305" i="1"/>
  <c r="M305" i="1"/>
  <c r="N305" i="1" s="1"/>
  <c r="L311" i="1"/>
  <c r="L312" i="1"/>
  <c r="M357" i="1"/>
  <c r="N357" i="1" s="1"/>
  <c r="L357" i="1"/>
  <c r="O367" i="1"/>
  <c r="P367" i="1"/>
  <c r="Q367" i="1" s="1"/>
  <c r="V367" i="1" s="1"/>
  <c r="W367" i="1" s="1"/>
  <c r="X367" i="1" s="1"/>
  <c r="Y367" i="1" s="1"/>
  <c r="Z367" i="1" s="1"/>
  <c r="AA367" i="1" s="1"/>
  <c r="AB367" i="1" s="1"/>
  <c r="AC367" i="1" s="1"/>
  <c r="L369" i="1"/>
  <c r="M369" i="1"/>
  <c r="N369" i="1" s="1"/>
  <c r="L370" i="1"/>
  <c r="M370" i="1"/>
  <c r="N370" i="1" s="1"/>
  <c r="M371" i="1"/>
  <c r="N371" i="1" s="1"/>
  <c r="L371" i="1"/>
  <c r="S7" i="1"/>
  <c r="T7" i="1"/>
  <c r="U7" i="1" s="1"/>
  <c r="R7" i="1"/>
  <c r="O7" i="1"/>
  <c r="P7" i="1"/>
  <c r="Q7" i="1" s="1"/>
  <c r="V7" i="1" s="1"/>
  <c r="W7" i="1" s="1"/>
  <c r="X7" i="1" s="1"/>
  <c r="Y7" i="1" s="1"/>
  <c r="Z7" i="1" s="1"/>
  <c r="AA7" i="1" s="1"/>
  <c r="AB7" i="1" s="1"/>
  <c r="AC7" i="1" s="1"/>
  <c r="T8" i="1"/>
  <c r="U8" i="1" s="1"/>
  <c r="R8" i="1"/>
  <c r="S8" i="1"/>
  <c r="O8" i="1"/>
  <c r="P8" i="1"/>
  <c r="Q8" i="1" s="1"/>
  <c r="V8" i="1" s="1"/>
  <c r="W8" i="1" s="1"/>
  <c r="X8" i="1" s="1"/>
  <c r="Y8" i="1" s="1"/>
  <c r="Z8" i="1" s="1"/>
  <c r="AA8" i="1" s="1"/>
  <c r="AB8" i="1" s="1"/>
  <c r="AC8" i="1" s="1"/>
  <c r="S9" i="1"/>
  <c r="T9" i="1"/>
  <c r="U9" i="1" s="1"/>
  <c r="R9" i="1"/>
  <c r="O9" i="1"/>
  <c r="P9" i="1"/>
  <c r="Q9" i="1" s="1"/>
  <c r="V9" i="1" s="1"/>
  <c r="W9" i="1" s="1"/>
  <c r="X9" i="1" s="1"/>
  <c r="Y9" i="1" s="1"/>
  <c r="Z9" i="1" s="1"/>
  <c r="AA9" i="1" s="1"/>
  <c r="AB9" i="1" s="1"/>
  <c r="AC9" i="1" s="1"/>
  <c r="S12" i="1"/>
  <c r="T12" i="1"/>
  <c r="U12" i="1" s="1"/>
  <c r="R12" i="1"/>
  <c r="O12" i="1"/>
  <c r="P12" i="1"/>
  <c r="Q12" i="1" s="1"/>
  <c r="S14" i="1"/>
  <c r="T14" i="1"/>
  <c r="U14" i="1" s="1"/>
  <c r="R14" i="1"/>
  <c r="M14" i="1"/>
  <c r="N14" i="1" s="1"/>
  <c r="S18" i="1"/>
  <c r="T18" i="1"/>
  <c r="U18" i="1" s="1"/>
  <c r="R18" i="1"/>
  <c r="O18" i="1"/>
  <c r="P18" i="1"/>
  <c r="Q18" i="1" s="1"/>
  <c r="V18" i="1" s="1"/>
  <c r="W18" i="1" s="1"/>
  <c r="X18" i="1" s="1"/>
  <c r="Y18" i="1" s="1"/>
  <c r="Z18" i="1" s="1"/>
  <c r="AA18" i="1" s="1"/>
  <c r="AB18" i="1" s="1"/>
  <c r="AC18" i="1" s="1"/>
  <c r="S24" i="1"/>
  <c r="T24" i="1"/>
  <c r="U24" i="1" s="1"/>
  <c r="R24" i="1"/>
  <c r="O24" i="1"/>
  <c r="P24" i="1"/>
  <c r="Q24" i="1" s="1"/>
  <c r="V24" i="1" s="1"/>
  <c r="W24" i="1" s="1"/>
  <c r="X24" i="1" s="1"/>
  <c r="Y24" i="1" s="1"/>
  <c r="Z24" i="1" s="1"/>
  <c r="AA24" i="1" s="1"/>
  <c r="AB24" i="1" s="1"/>
  <c r="AC24" i="1" s="1"/>
  <c r="T26" i="1"/>
  <c r="U26" i="1" s="1"/>
  <c r="R26" i="1"/>
  <c r="S26" i="1"/>
  <c r="O26" i="1"/>
  <c r="P26" i="1"/>
  <c r="Q26" i="1" s="1"/>
  <c r="V26" i="1" s="1"/>
  <c r="W26" i="1" s="1"/>
  <c r="X26" i="1" s="1"/>
  <c r="Y26" i="1" s="1"/>
  <c r="Z26" i="1" s="1"/>
  <c r="AA26" i="1" s="1"/>
  <c r="AB26" i="1" s="1"/>
  <c r="AC26" i="1" s="1"/>
  <c r="S30" i="1"/>
  <c r="T30" i="1"/>
  <c r="U30" i="1" s="1"/>
  <c r="R30" i="1"/>
  <c r="O30" i="1"/>
  <c r="P30" i="1"/>
  <c r="Q30" i="1" s="1"/>
  <c r="V30" i="1" s="1"/>
  <c r="W30" i="1" s="1"/>
  <c r="X30" i="1" s="1"/>
  <c r="Y30" i="1" s="1"/>
  <c r="Z30" i="1" s="1"/>
  <c r="AA30" i="1" s="1"/>
  <c r="AB30" i="1" s="1"/>
  <c r="AC30" i="1" s="1"/>
  <c r="S33" i="1"/>
  <c r="T33" i="1"/>
  <c r="U33" i="1" s="1"/>
  <c r="R33" i="1"/>
  <c r="O33" i="1"/>
  <c r="P33" i="1"/>
  <c r="Q33" i="1" s="1"/>
  <c r="V33" i="1" s="1"/>
  <c r="W33" i="1" s="1"/>
  <c r="X33" i="1" s="1"/>
  <c r="Y33" i="1" s="1"/>
  <c r="Z33" i="1" s="1"/>
  <c r="AA33" i="1" s="1"/>
  <c r="AB33" i="1" s="1"/>
  <c r="AC33" i="1" s="1"/>
  <c r="S37" i="1"/>
  <c r="T37" i="1"/>
  <c r="U37" i="1" s="1"/>
  <c r="R37" i="1"/>
  <c r="O37" i="1"/>
  <c r="P37" i="1"/>
  <c r="Q37" i="1" s="1"/>
  <c r="V37" i="1" s="1"/>
  <c r="W37" i="1" s="1"/>
  <c r="X37" i="1" s="1"/>
  <c r="Y37" i="1" s="1"/>
  <c r="Z37" i="1" s="1"/>
  <c r="AA37" i="1" s="1"/>
  <c r="AB37" i="1" s="1"/>
  <c r="AC37" i="1" s="1"/>
  <c r="L44" i="1"/>
  <c r="M44" i="1"/>
  <c r="N44" i="1" s="1"/>
  <c r="T45" i="1"/>
  <c r="U45" i="1" s="1"/>
  <c r="R45" i="1"/>
  <c r="S45" i="1"/>
  <c r="O45" i="1"/>
  <c r="P45" i="1"/>
  <c r="Q45" i="1" s="1"/>
  <c r="V45" i="1" s="1"/>
  <c r="W45" i="1" s="1"/>
  <c r="X45" i="1" s="1"/>
  <c r="Y45" i="1" s="1"/>
  <c r="Z45" i="1" s="1"/>
  <c r="AA45" i="1" s="1"/>
  <c r="AB45" i="1" s="1"/>
  <c r="AC45" i="1" s="1"/>
  <c r="T46" i="1"/>
  <c r="U46" i="1" s="1"/>
  <c r="R46" i="1"/>
  <c r="S46" i="1"/>
  <c r="O46" i="1"/>
  <c r="P46" i="1"/>
  <c r="Q46" i="1" s="1"/>
  <c r="V46" i="1" s="1"/>
  <c r="W46" i="1" s="1"/>
  <c r="X46" i="1" s="1"/>
  <c r="Y46" i="1" s="1"/>
  <c r="Z46" i="1" s="1"/>
  <c r="AA46" i="1" s="1"/>
  <c r="AB46" i="1" s="1"/>
  <c r="AC46" i="1" s="1"/>
  <c r="S55" i="1"/>
  <c r="T55" i="1"/>
  <c r="U55" i="1" s="1"/>
  <c r="R55" i="1"/>
  <c r="O55" i="1"/>
  <c r="P55" i="1"/>
  <c r="Q55" i="1" s="1"/>
  <c r="V55" i="1" s="1"/>
  <c r="W55" i="1" s="1"/>
  <c r="X55" i="1" s="1"/>
  <c r="Y55" i="1" s="1"/>
  <c r="Z55" i="1" s="1"/>
  <c r="AA55" i="1" s="1"/>
  <c r="AB55" i="1" s="1"/>
  <c r="AC55" i="1" s="1"/>
  <c r="L82" i="1"/>
  <c r="L89" i="1"/>
  <c r="M89" i="1"/>
  <c r="N89" i="1" s="1"/>
  <c r="L93" i="1"/>
  <c r="M94" i="1"/>
  <c r="N94" i="1" s="1"/>
  <c r="L94" i="1"/>
  <c r="T95" i="1"/>
  <c r="U95" i="1" s="1"/>
  <c r="S95" i="1"/>
  <c r="R95" i="1"/>
  <c r="P95" i="1"/>
  <c r="Q95" i="1" s="1"/>
  <c r="V95" i="1" s="1"/>
  <c r="W95" i="1" s="1"/>
  <c r="X95" i="1" s="1"/>
  <c r="Y95" i="1" s="1"/>
  <c r="Z95" i="1" s="1"/>
  <c r="AA95" i="1" s="1"/>
  <c r="AB95" i="1" s="1"/>
  <c r="AC95" i="1" s="1"/>
  <c r="O95" i="1"/>
  <c r="S96" i="1"/>
  <c r="T96" i="1"/>
  <c r="U96" i="1" s="1"/>
  <c r="R96" i="1"/>
  <c r="P96" i="1"/>
  <c r="Q96" i="1" s="1"/>
  <c r="V96" i="1" s="1"/>
  <c r="W96" i="1" s="1"/>
  <c r="X96" i="1" s="1"/>
  <c r="Y96" i="1" s="1"/>
  <c r="Z96" i="1" s="1"/>
  <c r="AA96" i="1" s="1"/>
  <c r="AB96" i="1" s="1"/>
  <c r="AC96" i="1" s="1"/>
  <c r="O96" i="1"/>
  <c r="M97" i="1"/>
  <c r="N97" i="1" s="1"/>
  <c r="L97" i="1"/>
  <c r="T100" i="1"/>
  <c r="U100" i="1" s="1"/>
  <c r="R100" i="1"/>
  <c r="S100" i="1"/>
  <c r="P100" i="1"/>
  <c r="Q100" i="1" s="1"/>
  <c r="V100" i="1" s="1"/>
  <c r="W100" i="1" s="1"/>
  <c r="X100" i="1" s="1"/>
  <c r="Y100" i="1" s="1"/>
  <c r="Z100" i="1" s="1"/>
  <c r="AA100" i="1" s="1"/>
  <c r="AB100" i="1" s="1"/>
  <c r="AC100" i="1" s="1"/>
  <c r="O100" i="1"/>
  <c r="S101" i="1"/>
  <c r="R101" i="1"/>
  <c r="T101" i="1"/>
  <c r="U101" i="1" s="1"/>
  <c r="L105" i="1"/>
  <c r="M109" i="1"/>
  <c r="N109" i="1" s="1"/>
  <c r="L109" i="1"/>
  <c r="S110" i="1"/>
  <c r="R110" i="1"/>
  <c r="T110" i="1"/>
  <c r="U110" i="1" s="1"/>
  <c r="P110" i="1"/>
  <c r="Q110" i="1" s="1"/>
  <c r="V110" i="1" s="1"/>
  <c r="W110" i="1" s="1"/>
  <c r="X110" i="1" s="1"/>
  <c r="Y110" i="1" s="1"/>
  <c r="Z110" i="1" s="1"/>
  <c r="AA110" i="1" s="1"/>
  <c r="AB110" i="1" s="1"/>
  <c r="AC110" i="1" s="1"/>
  <c r="O110" i="1"/>
  <c r="M147" i="1"/>
  <c r="N147" i="1" s="1"/>
  <c r="L147" i="1"/>
  <c r="L152" i="1"/>
  <c r="O155" i="1"/>
  <c r="P155" i="1"/>
  <c r="Q155" i="1" s="1"/>
  <c r="V155" i="1" s="1"/>
  <c r="W155" i="1" s="1"/>
  <c r="X155" i="1" s="1"/>
  <c r="Y155" i="1" s="1"/>
  <c r="Z155" i="1" s="1"/>
  <c r="AA155" i="1" s="1"/>
  <c r="AB155" i="1" s="1"/>
  <c r="AC155" i="1" s="1"/>
  <c r="P160" i="1"/>
  <c r="Q160" i="1" s="1"/>
  <c r="V160" i="1" s="1"/>
  <c r="W160" i="1" s="1"/>
  <c r="X160" i="1" s="1"/>
  <c r="Y160" i="1" s="1"/>
  <c r="Z160" i="1" s="1"/>
  <c r="AA160" i="1" s="1"/>
  <c r="AB160" i="1" s="1"/>
  <c r="AC160" i="1" s="1"/>
  <c r="O160" i="1"/>
  <c r="L162" i="1"/>
  <c r="L164" i="1"/>
  <c r="M164" i="1"/>
  <c r="N164" i="1" s="1"/>
  <c r="O190" i="1"/>
  <c r="P190" i="1"/>
  <c r="Q190" i="1" s="1"/>
  <c r="L198" i="1"/>
  <c r="M198" i="1"/>
  <c r="N198" i="1" s="1"/>
  <c r="L199" i="1"/>
  <c r="M199" i="1"/>
  <c r="N199" i="1" s="1"/>
  <c r="L207" i="1"/>
  <c r="L212" i="1"/>
  <c r="L213" i="1"/>
  <c r="M213" i="1"/>
  <c r="N213" i="1" s="1"/>
  <c r="L214" i="1"/>
  <c r="M214" i="1"/>
  <c r="N214" i="1" s="1"/>
  <c r="L218" i="1"/>
  <c r="L246" i="1"/>
  <c r="L247" i="1"/>
  <c r="L249" i="1"/>
  <c r="M249" i="1"/>
  <c r="N249" i="1" s="1"/>
  <c r="L251" i="1"/>
  <c r="L252" i="1"/>
  <c r="M252" i="1"/>
  <c r="N252" i="1" s="1"/>
  <c r="L262" i="1"/>
  <c r="L263" i="1"/>
  <c r="M263" i="1"/>
  <c r="N263" i="1" s="1"/>
  <c r="L269" i="1"/>
  <c r="L271" i="1"/>
  <c r="L303" i="1"/>
  <c r="L306" i="1"/>
  <c r="M306" i="1"/>
  <c r="N306" i="1" s="1"/>
  <c r="L309" i="1"/>
  <c r="L310" i="1"/>
  <c r="M310" i="1"/>
  <c r="N310" i="1" s="1"/>
  <c r="L313" i="1"/>
  <c r="T317" i="1"/>
  <c r="U317" i="1" s="1"/>
  <c r="S317" i="1"/>
  <c r="R317" i="1"/>
  <c r="L318" i="1"/>
  <c r="L321" i="1"/>
  <c r="L322" i="1"/>
  <c r="R365" i="1"/>
  <c r="T365" i="1"/>
  <c r="U365" i="1" s="1"/>
  <c r="S365" i="1"/>
  <c r="L368" i="1"/>
  <c r="P98" i="1"/>
  <c r="Q98" i="1" s="1"/>
  <c r="V98" i="1" s="1"/>
  <c r="W98" i="1" s="1"/>
  <c r="X98" i="1" s="1"/>
  <c r="P99" i="1"/>
  <c r="Q99" i="1" s="1"/>
  <c r="V99" i="1" s="1"/>
  <c r="W99" i="1" s="1"/>
  <c r="X99" i="1" s="1"/>
  <c r="Y99" i="1" s="1"/>
  <c r="Z99" i="1" s="1"/>
  <c r="AA99" i="1" s="1"/>
  <c r="AB99" i="1" s="1"/>
  <c r="AC99" i="1" s="1"/>
  <c r="L106" i="1"/>
  <c r="M187" i="1"/>
  <c r="N187" i="1" s="1"/>
  <c r="K211" i="1"/>
  <c r="M195" i="1"/>
  <c r="N195" i="1" s="1"/>
  <c r="M203" i="1"/>
  <c r="N203" i="1" s="1"/>
  <c r="L219" i="1"/>
  <c r="M270" i="1"/>
  <c r="N270" i="1" s="1"/>
  <c r="L255" i="1"/>
  <c r="M317" i="1"/>
  <c r="N317" i="1" s="1"/>
  <c r="L220" i="1"/>
  <c r="Y98" i="1"/>
  <c r="Z98" i="1" s="1"/>
  <c r="AA98" i="1" s="1"/>
  <c r="AB98" i="1" s="1"/>
  <c r="AC98" i="1" s="1"/>
  <c r="M101" i="1"/>
  <c r="N101" i="1" s="1"/>
  <c r="M106" i="1"/>
  <c r="N106" i="1" s="1"/>
  <c r="M157" i="1"/>
  <c r="N157" i="1" s="1"/>
  <c r="M166" i="1"/>
  <c r="N166" i="1" s="1"/>
  <c r="M186" i="1"/>
  <c r="N186" i="1" s="1"/>
  <c r="M253" i="1"/>
  <c r="N253" i="1" s="1"/>
  <c r="V266" i="1"/>
  <c r="W266" i="1" s="1"/>
  <c r="X266" i="1" s="1"/>
  <c r="Y266" i="1" s="1"/>
  <c r="Z266" i="1" s="1"/>
  <c r="AA266" i="1" s="1"/>
  <c r="AB266" i="1" s="1"/>
  <c r="AC266" i="1" s="1"/>
  <c r="M197" i="1"/>
  <c r="N197" i="1" s="1"/>
  <c r="M250" i="1"/>
  <c r="N250" i="1" s="1"/>
  <c r="T250" i="1"/>
  <c r="U250" i="1" s="1"/>
  <c r="M304" i="1"/>
  <c r="N304" i="1" s="1"/>
  <c r="M314" i="1"/>
  <c r="N314" i="1" s="1"/>
  <c r="K362" i="1"/>
  <c r="M365" i="1"/>
  <c r="N365" i="1" s="1"/>
  <c r="R307" i="1"/>
  <c r="V307" i="1"/>
  <c r="W307" i="1" s="1"/>
  <c r="X307" i="1" s="1"/>
  <c r="Y307" i="1" s="1"/>
  <c r="Z307" i="1" s="1"/>
  <c r="AA307" i="1" s="1"/>
  <c r="AB307" i="1" s="1"/>
  <c r="AC307" i="1" s="1"/>
  <c r="K308" i="1"/>
  <c r="K361" i="1"/>
  <c r="L366" i="1"/>
  <c r="R274" i="1"/>
  <c r="S274" i="1"/>
  <c r="T274" i="1"/>
  <c r="U274" i="1" s="1"/>
  <c r="K358" i="1"/>
  <c r="O81" i="1"/>
  <c r="Q81" i="1"/>
  <c r="V81" i="1" s="1"/>
  <c r="W81" i="1" s="1"/>
  <c r="X81" i="1" s="1"/>
  <c r="Y81" i="1" s="1"/>
  <c r="Z81" i="1" s="1"/>
  <c r="AA81" i="1" s="1"/>
  <c r="AB81" i="1" s="1"/>
  <c r="AC81" i="1" s="1"/>
  <c r="K191" i="1"/>
  <c r="K215" i="1"/>
  <c r="A7" i="1"/>
  <c r="C6" i="1"/>
  <c r="D6" i="1"/>
  <c r="B6" i="1"/>
  <c r="G5" i="1"/>
  <c r="F5" i="1"/>
  <c r="I5" i="1" s="1"/>
  <c r="J5" i="1" s="1"/>
  <c r="T6" i="1" l="1"/>
  <c r="U6" i="1" s="1"/>
  <c r="S6" i="1"/>
  <c r="R6" i="1"/>
  <c r="AD10" i="1"/>
  <c r="AE10" i="1"/>
  <c r="AF10" i="1" s="1"/>
  <c r="AD11" i="1"/>
  <c r="AE11" i="1"/>
  <c r="AF11" i="1" s="1"/>
  <c r="AD13" i="1"/>
  <c r="AE13" i="1"/>
  <c r="AF13" i="1" s="1"/>
  <c r="AD15" i="1"/>
  <c r="AE15" i="1"/>
  <c r="AF15" i="1" s="1"/>
  <c r="AD16" i="1"/>
  <c r="AE16" i="1"/>
  <c r="AF16" i="1" s="1"/>
  <c r="AD17" i="1"/>
  <c r="AE17" i="1"/>
  <c r="AF17" i="1" s="1"/>
  <c r="AE19" i="1"/>
  <c r="AF19" i="1" s="1"/>
  <c r="AD19" i="1"/>
  <c r="AD20" i="1"/>
  <c r="AE20" i="1"/>
  <c r="AF20" i="1" s="1"/>
  <c r="AD21" i="1"/>
  <c r="AE21" i="1"/>
  <c r="AF21" i="1" s="1"/>
  <c r="AE22" i="1"/>
  <c r="AF22" i="1" s="1"/>
  <c r="AD22" i="1"/>
  <c r="AD23" i="1"/>
  <c r="AE23" i="1"/>
  <c r="AF23" i="1" s="1"/>
  <c r="T25" i="1"/>
  <c r="U25" i="1" s="1"/>
  <c r="R25" i="1"/>
  <c r="S25" i="1"/>
  <c r="AD27" i="1"/>
  <c r="AE27" i="1"/>
  <c r="AF27" i="1" s="1"/>
  <c r="AE28" i="1"/>
  <c r="AF28" i="1" s="1"/>
  <c r="AD28" i="1"/>
  <c r="AD29" i="1"/>
  <c r="AE29" i="1"/>
  <c r="AF29" i="1" s="1"/>
  <c r="AD31" i="1"/>
  <c r="AE31" i="1"/>
  <c r="AF31" i="1" s="1"/>
  <c r="AD32" i="1"/>
  <c r="AE32" i="1"/>
  <c r="AF32" i="1" s="1"/>
  <c r="AD34" i="1"/>
  <c r="AE34" i="1"/>
  <c r="AF34" i="1" s="1"/>
  <c r="AD35" i="1"/>
  <c r="AE35" i="1"/>
  <c r="AF35" i="1" s="1"/>
  <c r="AD36" i="1"/>
  <c r="AE36" i="1"/>
  <c r="AF36" i="1" s="1"/>
  <c r="AD38" i="1"/>
  <c r="AE38" i="1"/>
  <c r="AF38" i="1" s="1"/>
  <c r="AD39" i="1"/>
  <c r="AE39" i="1"/>
  <c r="AF39" i="1" s="1"/>
  <c r="AD40" i="1"/>
  <c r="AE40" i="1"/>
  <c r="AF40" i="1" s="1"/>
  <c r="AE41" i="1"/>
  <c r="AF41" i="1" s="1"/>
  <c r="AD41" i="1"/>
  <c r="AE42" i="1"/>
  <c r="AF42" i="1" s="1"/>
  <c r="AD42" i="1"/>
  <c r="AD43" i="1"/>
  <c r="AE43" i="1"/>
  <c r="AF43" i="1" s="1"/>
  <c r="AD47" i="1"/>
  <c r="AE47" i="1"/>
  <c r="AF47" i="1" s="1"/>
  <c r="AD48" i="1"/>
  <c r="AE48" i="1"/>
  <c r="AF48" i="1" s="1"/>
  <c r="AD49" i="1"/>
  <c r="AE49" i="1"/>
  <c r="AF49" i="1" s="1"/>
  <c r="AD50" i="1"/>
  <c r="AE50" i="1"/>
  <c r="AF50" i="1" s="1"/>
  <c r="AD51" i="1"/>
  <c r="AE51" i="1"/>
  <c r="AF51" i="1" s="1"/>
  <c r="AD52" i="1"/>
  <c r="AE52" i="1"/>
  <c r="AF52" i="1" s="1"/>
  <c r="AD53" i="1"/>
  <c r="AE53" i="1"/>
  <c r="AF53" i="1" s="1"/>
  <c r="T54" i="1"/>
  <c r="U54" i="1" s="1"/>
  <c r="R54" i="1"/>
  <c r="S54" i="1"/>
  <c r="T56" i="1"/>
  <c r="U56" i="1" s="1"/>
  <c r="R56" i="1"/>
  <c r="S56" i="1"/>
  <c r="AD57" i="1"/>
  <c r="AE57" i="1"/>
  <c r="AF57" i="1" s="1"/>
  <c r="T58" i="1"/>
  <c r="U58" i="1" s="1"/>
  <c r="R58" i="1"/>
  <c r="S58" i="1"/>
  <c r="S84" i="1"/>
  <c r="R84" i="1"/>
  <c r="T84" i="1"/>
  <c r="U84" i="1" s="1"/>
  <c r="O84" i="1"/>
  <c r="P84" i="1"/>
  <c r="Q84" i="1" s="1"/>
  <c r="V84" i="1" s="1"/>
  <c r="W84" i="1" s="1"/>
  <c r="X84" i="1" s="1"/>
  <c r="Y84" i="1" s="1"/>
  <c r="Z84" i="1" s="1"/>
  <c r="AA84" i="1" s="1"/>
  <c r="AB84" i="1" s="1"/>
  <c r="AC84" i="1" s="1"/>
  <c r="S87" i="1"/>
  <c r="R87" i="1"/>
  <c r="T87" i="1"/>
  <c r="U87" i="1" s="1"/>
  <c r="S91" i="1"/>
  <c r="R91" i="1"/>
  <c r="T91" i="1"/>
  <c r="U91" i="1" s="1"/>
  <c r="O91" i="1"/>
  <c r="P91" i="1"/>
  <c r="Q91" i="1" s="1"/>
  <c r="V91" i="1" s="1"/>
  <c r="W91" i="1" s="1"/>
  <c r="X91" i="1" s="1"/>
  <c r="Y91" i="1" s="1"/>
  <c r="Z91" i="1" s="1"/>
  <c r="AA91" i="1" s="1"/>
  <c r="AB91" i="1" s="1"/>
  <c r="AC91" i="1" s="1"/>
  <c r="S103" i="1"/>
  <c r="T103" i="1"/>
  <c r="U103" i="1" s="1"/>
  <c r="R103" i="1"/>
  <c r="S104" i="1"/>
  <c r="R104" i="1"/>
  <c r="T104" i="1"/>
  <c r="U104" i="1" s="1"/>
  <c r="R107" i="1"/>
  <c r="S107" i="1"/>
  <c r="T107" i="1"/>
  <c r="U107" i="1" s="1"/>
  <c r="T112" i="1"/>
  <c r="U112" i="1" s="1"/>
  <c r="R112" i="1"/>
  <c r="S112" i="1"/>
  <c r="S113" i="1"/>
  <c r="R113" i="1"/>
  <c r="T113" i="1"/>
  <c r="U113" i="1" s="1"/>
  <c r="T144" i="1"/>
  <c r="U144" i="1" s="1"/>
  <c r="R144" i="1"/>
  <c r="S144" i="1"/>
  <c r="P144" i="1"/>
  <c r="Q144" i="1" s="1"/>
  <c r="V144" i="1" s="1"/>
  <c r="W144" i="1" s="1"/>
  <c r="X144" i="1" s="1"/>
  <c r="Y144" i="1" s="1"/>
  <c r="Z144" i="1" s="1"/>
  <c r="AA144" i="1" s="1"/>
  <c r="AB144" i="1" s="1"/>
  <c r="AC144" i="1" s="1"/>
  <c r="O144" i="1"/>
  <c r="T145" i="1"/>
  <c r="U145" i="1" s="1"/>
  <c r="S145" i="1"/>
  <c r="R145" i="1"/>
  <c r="T149" i="1"/>
  <c r="U149" i="1" s="1"/>
  <c r="R149" i="1"/>
  <c r="S149" i="1"/>
  <c r="O149" i="1"/>
  <c r="P149" i="1"/>
  <c r="Q149" i="1" s="1"/>
  <c r="V149" i="1" s="1"/>
  <c r="W149" i="1" s="1"/>
  <c r="X149" i="1" s="1"/>
  <c r="Y149" i="1" s="1"/>
  <c r="Z149" i="1" s="1"/>
  <c r="AA149" i="1" s="1"/>
  <c r="AB149" i="1" s="1"/>
  <c r="AC149" i="1" s="1"/>
  <c r="S153" i="1"/>
  <c r="T153" i="1"/>
  <c r="U153" i="1" s="1"/>
  <c r="R153" i="1"/>
  <c r="R159" i="1"/>
  <c r="T159" i="1"/>
  <c r="U159" i="1" s="1"/>
  <c r="S159" i="1"/>
  <c r="P159" i="1"/>
  <c r="Q159" i="1" s="1"/>
  <c r="V159" i="1" s="1"/>
  <c r="W159" i="1" s="1"/>
  <c r="X159" i="1" s="1"/>
  <c r="Y159" i="1" s="1"/>
  <c r="Z159" i="1" s="1"/>
  <c r="AA159" i="1" s="1"/>
  <c r="AB159" i="1" s="1"/>
  <c r="AC159" i="1" s="1"/>
  <c r="O159" i="1"/>
  <c r="T205" i="1"/>
  <c r="U205" i="1" s="1"/>
  <c r="R205" i="1"/>
  <c r="S205" i="1"/>
  <c r="T208" i="1"/>
  <c r="U208" i="1" s="1"/>
  <c r="R208" i="1"/>
  <c r="S208" i="1"/>
  <c r="O208" i="1"/>
  <c r="P208" i="1"/>
  <c r="Q208" i="1" s="1"/>
  <c r="V208" i="1" s="1"/>
  <c r="W208" i="1" s="1"/>
  <c r="X208" i="1" s="1"/>
  <c r="Y208" i="1" s="1"/>
  <c r="Z208" i="1" s="1"/>
  <c r="AA208" i="1" s="1"/>
  <c r="AB208" i="1" s="1"/>
  <c r="AC208" i="1" s="1"/>
  <c r="S209" i="1"/>
  <c r="T209" i="1"/>
  <c r="U209" i="1" s="1"/>
  <c r="R209" i="1"/>
  <c r="O209" i="1"/>
  <c r="P209" i="1"/>
  <c r="Q209" i="1" s="1"/>
  <c r="V209" i="1" s="1"/>
  <c r="W209" i="1" s="1"/>
  <c r="X209" i="1" s="1"/>
  <c r="Y209" i="1" s="1"/>
  <c r="Z209" i="1" s="1"/>
  <c r="AA209" i="1" s="1"/>
  <c r="AB209" i="1" s="1"/>
  <c r="AC209" i="1" s="1"/>
  <c r="BG244" i="1"/>
  <c r="BF244" i="1"/>
  <c r="S315" i="1"/>
  <c r="R315" i="1"/>
  <c r="T315" i="1"/>
  <c r="U315" i="1" s="1"/>
  <c r="AD83" i="1"/>
  <c r="AE83" i="1"/>
  <c r="AF83" i="1" s="1"/>
  <c r="AD85" i="1"/>
  <c r="AE85" i="1"/>
  <c r="AF85" i="1" s="1"/>
  <c r="AE86" i="1"/>
  <c r="AF86" i="1" s="1"/>
  <c r="AD86" i="1"/>
  <c r="AD88" i="1"/>
  <c r="AE88" i="1"/>
  <c r="AF88" i="1" s="1"/>
  <c r="AD90" i="1"/>
  <c r="AE90" i="1"/>
  <c r="AF90" i="1" s="1"/>
  <c r="R92" i="1"/>
  <c r="S92" i="1"/>
  <c r="T92" i="1"/>
  <c r="U92" i="1" s="1"/>
  <c r="T102" i="1"/>
  <c r="U102" i="1" s="1"/>
  <c r="R102" i="1"/>
  <c r="S102" i="1"/>
  <c r="T108" i="1"/>
  <c r="U108" i="1" s="1"/>
  <c r="R108" i="1"/>
  <c r="S108" i="1"/>
  <c r="S111" i="1"/>
  <c r="T111" i="1"/>
  <c r="U111" i="1" s="1"/>
  <c r="R111" i="1"/>
  <c r="R146" i="1"/>
  <c r="S146" i="1"/>
  <c r="T146" i="1"/>
  <c r="U146" i="1" s="1"/>
  <c r="O146" i="1"/>
  <c r="P146" i="1"/>
  <c r="Q146" i="1" s="1"/>
  <c r="V146" i="1" s="1"/>
  <c r="W146" i="1" s="1"/>
  <c r="X146" i="1" s="1"/>
  <c r="Y146" i="1" s="1"/>
  <c r="Z146" i="1" s="1"/>
  <c r="AA146" i="1" s="1"/>
  <c r="AB146" i="1" s="1"/>
  <c r="AC146" i="1" s="1"/>
  <c r="R158" i="1"/>
  <c r="T158" i="1"/>
  <c r="U158" i="1" s="1"/>
  <c r="S158" i="1"/>
  <c r="O158" i="1"/>
  <c r="P158" i="1"/>
  <c r="Q158" i="1" s="1"/>
  <c r="V158" i="1" s="1"/>
  <c r="W158" i="1" s="1"/>
  <c r="X158" i="1" s="1"/>
  <c r="Y158" i="1" s="1"/>
  <c r="Z158" i="1" s="1"/>
  <c r="AA158" i="1" s="1"/>
  <c r="AB158" i="1" s="1"/>
  <c r="AC158" i="1" s="1"/>
  <c r="T161" i="1"/>
  <c r="U161" i="1" s="1"/>
  <c r="R161" i="1"/>
  <c r="S161" i="1"/>
  <c r="T163" i="1"/>
  <c r="U163" i="1" s="1"/>
  <c r="R163" i="1"/>
  <c r="S163" i="1"/>
  <c r="R165" i="1"/>
  <c r="T165" i="1"/>
  <c r="U165" i="1" s="1"/>
  <c r="S165" i="1"/>
  <c r="R188" i="1"/>
  <c r="T188" i="1"/>
  <c r="U188" i="1" s="1"/>
  <c r="S188" i="1"/>
  <c r="O188" i="1"/>
  <c r="P188" i="1"/>
  <c r="Q188" i="1" s="1"/>
  <c r="V188" i="1" s="1"/>
  <c r="W188" i="1" s="1"/>
  <c r="X188" i="1" s="1"/>
  <c r="Y188" i="1" s="1"/>
  <c r="Z188" i="1" s="1"/>
  <c r="AA188" i="1" s="1"/>
  <c r="AB188" i="1" s="1"/>
  <c r="AC188" i="1" s="1"/>
  <c r="R189" i="1"/>
  <c r="T189" i="1"/>
  <c r="U189" i="1" s="1"/>
  <c r="S189" i="1"/>
  <c r="T193" i="1"/>
  <c r="U193" i="1" s="1"/>
  <c r="R193" i="1"/>
  <c r="S193" i="1"/>
  <c r="T196" i="1"/>
  <c r="U196" i="1" s="1"/>
  <c r="R196" i="1"/>
  <c r="S196" i="1"/>
  <c r="T200" i="1"/>
  <c r="U200" i="1" s="1"/>
  <c r="R200" i="1"/>
  <c r="S200" i="1"/>
  <c r="T201" i="1"/>
  <c r="U201" i="1" s="1"/>
  <c r="S201" i="1"/>
  <c r="R201" i="1"/>
  <c r="AE202" i="1"/>
  <c r="AF202" i="1" s="1"/>
  <c r="AD202" i="1"/>
  <c r="R204" i="1"/>
  <c r="S204" i="1"/>
  <c r="T204" i="1"/>
  <c r="U204" i="1" s="1"/>
  <c r="AD216" i="1"/>
  <c r="AE216" i="1"/>
  <c r="AF216" i="1" s="1"/>
  <c r="AQ244" i="1"/>
  <c r="AR244" i="1" s="1"/>
  <c r="AO244" i="1"/>
  <c r="S323" i="1"/>
  <c r="R323" i="1"/>
  <c r="T323" i="1"/>
  <c r="U323" i="1" s="1"/>
  <c r="P323" i="1"/>
  <c r="Q323" i="1" s="1"/>
  <c r="V323" i="1" s="1"/>
  <c r="W323" i="1" s="1"/>
  <c r="X323" i="1" s="1"/>
  <c r="Y323" i="1" s="1"/>
  <c r="Z323" i="1" s="1"/>
  <c r="AA323" i="1" s="1"/>
  <c r="AB323" i="1" s="1"/>
  <c r="AC323" i="1" s="1"/>
  <c r="O323" i="1"/>
  <c r="T364" i="1"/>
  <c r="U364" i="1" s="1"/>
  <c r="S364" i="1"/>
  <c r="R364" i="1"/>
  <c r="O364" i="1"/>
  <c r="P364" i="1"/>
  <c r="Q364" i="1" s="1"/>
  <c r="V364" i="1" s="1"/>
  <c r="W364" i="1" s="1"/>
  <c r="X364" i="1" s="1"/>
  <c r="Y364" i="1" s="1"/>
  <c r="Z364" i="1" s="1"/>
  <c r="AA364" i="1" s="1"/>
  <c r="AB364" i="1" s="1"/>
  <c r="AC364" i="1" s="1"/>
  <c r="T148" i="1"/>
  <c r="U148" i="1" s="1"/>
  <c r="S148" i="1"/>
  <c r="R148" i="1"/>
  <c r="S150" i="1"/>
  <c r="R150" i="1"/>
  <c r="T150" i="1"/>
  <c r="U150" i="1" s="1"/>
  <c r="S151" i="1"/>
  <c r="T151" i="1"/>
  <c r="U151" i="1" s="1"/>
  <c r="R151" i="1"/>
  <c r="O151" i="1"/>
  <c r="P151" i="1"/>
  <c r="Q151" i="1" s="1"/>
  <c r="V151" i="1" s="1"/>
  <c r="W151" i="1" s="1"/>
  <c r="X151" i="1" s="1"/>
  <c r="Y151" i="1" s="1"/>
  <c r="Z151" i="1" s="1"/>
  <c r="AA151" i="1" s="1"/>
  <c r="AB151" i="1" s="1"/>
  <c r="AC151" i="1" s="1"/>
  <c r="AD154" i="1"/>
  <c r="AE154" i="1"/>
  <c r="AF154" i="1" s="1"/>
  <c r="S156" i="1"/>
  <c r="T156" i="1"/>
  <c r="U156" i="1" s="1"/>
  <c r="R156" i="1"/>
  <c r="AJ185" i="1"/>
  <c r="AG185" i="1"/>
  <c r="AH185" i="1" s="1"/>
  <c r="R192" i="1"/>
  <c r="T192" i="1"/>
  <c r="U192" i="1" s="1"/>
  <c r="S192" i="1"/>
  <c r="S194" i="1"/>
  <c r="R194" i="1"/>
  <c r="T194" i="1"/>
  <c r="U194" i="1" s="1"/>
  <c r="O194" i="1"/>
  <c r="P194" i="1"/>
  <c r="Q194" i="1" s="1"/>
  <c r="V194" i="1" s="1"/>
  <c r="W194" i="1" s="1"/>
  <c r="X194" i="1" s="1"/>
  <c r="Y194" i="1" s="1"/>
  <c r="Z194" i="1" s="1"/>
  <c r="AA194" i="1" s="1"/>
  <c r="AB194" i="1" s="1"/>
  <c r="AC194" i="1" s="1"/>
  <c r="S206" i="1"/>
  <c r="T206" i="1"/>
  <c r="U206" i="1" s="1"/>
  <c r="R206" i="1"/>
  <c r="S210" i="1"/>
  <c r="R210" i="1"/>
  <c r="T210" i="1"/>
  <c r="U210" i="1" s="1"/>
  <c r="S217" i="1"/>
  <c r="T217" i="1"/>
  <c r="U217" i="1" s="1"/>
  <c r="R217" i="1"/>
  <c r="S248" i="1"/>
  <c r="R248" i="1"/>
  <c r="T248" i="1"/>
  <c r="U248" i="1" s="1"/>
  <c r="T254" i="1"/>
  <c r="U254" i="1" s="1"/>
  <c r="S254" i="1"/>
  <c r="R254" i="1"/>
  <c r="R258" i="1"/>
  <c r="S258" i="1"/>
  <c r="T258" i="1"/>
  <c r="U258" i="1" s="1"/>
  <c r="O258" i="1"/>
  <c r="P258" i="1"/>
  <c r="Q258" i="1" s="1"/>
  <c r="V258" i="1" s="1"/>
  <c r="W258" i="1" s="1"/>
  <c r="X258" i="1" s="1"/>
  <c r="Y258" i="1" s="1"/>
  <c r="Z258" i="1" s="1"/>
  <c r="AA258" i="1" s="1"/>
  <c r="AB258" i="1" s="1"/>
  <c r="AC258" i="1" s="1"/>
  <c r="R265" i="1"/>
  <c r="S265" i="1"/>
  <c r="T265" i="1"/>
  <c r="U265" i="1" s="1"/>
  <c r="P265" i="1"/>
  <c r="Q265" i="1" s="1"/>
  <c r="V265" i="1" s="1"/>
  <c r="W265" i="1" s="1"/>
  <c r="X265" i="1" s="1"/>
  <c r="Y265" i="1" s="1"/>
  <c r="Z265" i="1" s="1"/>
  <c r="AA265" i="1" s="1"/>
  <c r="AB265" i="1" s="1"/>
  <c r="AC265" i="1" s="1"/>
  <c r="O265" i="1"/>
  <c r="S267" i="1"/>
  <c r="T267" i="1"/>
  <c r="U267" i="1" s="1"/>
  <c r="R267" i="1"/>
  <c r="O267" i="1"/>
  <c r="P267" i="1"/>
  <c r="Q267" i="1" s="1"/>
  <c r="V267" i="1" s="1"/>
  <c r="W267" i="1" s="1"/>
  <c r="X267" i="1" s="1"/>
  <c r="Y267" i="1" s="1"/>
  <c r="Z267" i="1" s="1"/>
  <c r="AA267" i="1" s="1"/>
  <c r="AB267" i="1" s="1"/>
  <c r="AC267" i="1" s="1"/>
  <c r="S272" i="1"/>
  <c r="T272" i="1"/>
  <c r="U272" i="1" s="1"/>
  <c r="R272" i="1"/>
  <c r="O272" i="1"/>
  <c r="P272" i="1"/>
  <c r="Q272" i="1" s="1"/>
  <c r="V272" i="1" s="1"/>
  <c r="W272" i="1" s="1"/>
  <c r="X272" i="1" s="1"/>
  <c r="Y272" i="1" s="1"/>
  <c r="Z272" i="1" s="1"/>
  <c r="AA272" i="1" s="1"/>
  <c r="AB272" i="1" s="1"/>
  <c r="AC272" i="1" s="1"/>
  <c r="AE274" i="1"/>
  <c r="AF274" i="1" s="1"/>
  <c r="AD274" i="1"/>
  <c r="R316" i="1"/>
  <c r="T316" i="1"/>
  <c r="U316" i="1" s="1"/>
  <c r="S316" i="1"/>
  <c r="O316" i="1"/>
  <c r="P316" i="1"/>
  <c r="Q316" i="1" s="1"/>
  <c r="V316" i="1" s="1"/>
  <c r="W316" i="1" s="1"/>
  <c r="X316" i="1" s="1"/>
  <c r="Y316" i="1" s="1"/>
  <c r="Z316" i="1" s="1"/>
  <c r="AA316" i="1" s="1"/>
  <c r="AB316" i="1" s="1"/>
  <c r="AC316" i="1" s="1"/>
  <c r="S319" i="1"/>
  <c r="T319" i="1"/>
  <c r="U319" i="1" s="1"/>
  <c r="R319" i="1"/>
  <c r="T324" i="1"/>
  <c r="U324" i="1" s="1"/>
  <c r="S324" i="1"/>
  <c r="R324" i="1"/>
  <c r="O324" i="1"/>
  <c r="P324" i="1"/>
  <c r="Q324" i="1" s="1"/>
  <c r="V324" i="1" s="1"/>
  <c r="W324" i="1" s="1"/>
  <c r="X324" i="1" s="1"/>
  <c r="Y324" i="1" s="1"/>
  <c r="Z324" i="1" s="1"/>
  <c r="AA324" i="1" s="1"/>
  <c r="AB324" i="1" s="1"/>
  <c r="AC324" i="1" s="1"/>
  <c r="R325" i="1"/>
  <c r="S325" i="1"/>
  <c r="T325" i="1"/>
  <c r="U325" i="1" s="1"/>
  <c r="O325" i="1"/>
  <c r="P325" i="1"/>
  <c r="Q325" i="1" s="1"/>
  <c r="V325" i="1" s="1"/>
  <c r="W325" i="1" s="1"/>
  <c r="X325" i="1" s="1"/>
  <c r="Y325" i="1" s="1"/>
  <c r="Z325" i="1" s="1"/>
  <c r="AA325" i="1" s="1"/>
  <c r="AB325" i="1" s="1"/>
  <c r="AC325" i="1" s="1"/>
  <c r="R326" i="1"/>
  <c r="T326" i="1"/>
  <c r="U326" i="1" s="1"/>
  <c r="S326" i="1"/>
  <c r="O326" i="1"/>
  <c r="P326" i="1"/>
  <c r="Q326" i="1" s="1"/>
  <c r="V326" i="1" s="1"/>
  <c r="W326" i="1" s="1"/>
  <c r="X326" i="1" s="1"/>
  <c r="Y326" i="1" s="1"/>
  <c r="Z326" i="1" s="1"/>
  <c r="AA326" i="1" s="1"/>
  <c r="AB326" i="1" s="1"/>
  <c r="AC326" i="1" s="1"/>
  <c r="AE355" i="1"/>
  <c r="AF355" i="1" s="1"/>
  <c r="AD355" i="1"/>
  <c r="R356" i="1"/>
  <c r="S356" i="1"/>
  <c r="T356" i="1"/>
  <c r="U356" i="1" s="1"/>
  <c r="R359" i="1"/>
  <c r="S359" i="1"/>
  <c r="T359" i="1"/>
  <c r="U359" i="1" s="1"/>
  <c r="O359" i="1"/>
  <c r="P359" i="1"/>
  <c r="Q359" i="1" s="1"/>
  <c r="V359" i="1" s="1"/>
  <c r="W359" i="1" s="1"/>
  <c r="X359" i="1" s="1"/>
  <c r="Y359" i="1" s="1"/>
  <c r="Z359" i="1" s="1"/>
  <c r="AA359" i="1" s="1"/>
  <c r="AB359" i="1" s="1"/>
  <c r="AC359" i="1" s="1"/>
  <c r="T245" i="1"/>
  <c r="U245" i="1" s="1"/>
  <c r="R245" i="1"/>
  <c r="S245" i="1"/>
  <c r="O245" i="1"/>
  <c r="P245" i="1"/>
  <c r="Q245" i="1" s="1"/>
  <c r="V245" i="1" s="1"/>
  <c r="W245" i="1" s="1"/>
  <c r="X245" i="1" s="1"/>
  <c r="Y245" i="1" s="1"/>
  <c r="Z245" i="1" s="1"/>
  <c r="AA245" i="1" s="1"/>
  <c r="AB245" i="1" s="1"/>
  <c r="AC245" i="1" s="1"/>
  <c r="S256" i="1"/>
  <c r="T256" i="1"/>
  <c r="U256" i="1" s="1"/>
  <c r="R256" i="1"/>
  <c r="O256" i="1"/>
  <c r="P256" i="1"/>
  <c r="Q256" i="1" s="1"/>
  <c r="V256" i="1" s="1"/>
  <c r="W256" i="1" s="1"/>
  <c r="X256" i="1" s="1"/>
  <c r="Y256" i="1" s="1"/>
  <c r="Z256" i="1" s="1"/>
  <c r="AA256" i="1" s="1"/>
  <c r="AB256" i="1" s="1"/>
  <c r="AC256" i="1" s="1"/>
  <c r="S259" i="1"/>
  <c r="R259" i="1"/>
  <c r="T259" i="1"/>
  <c r="U259" i="1" s="1"/>
  <c r="O259" i="1"/>
  <c r="P259" i="1"/>
  <c r="Q259" i="1" s="1"/>
  <c r="V259" i="1" s="1"/>
  <c r="W259" i="1" s="1"/>
  <c r="X259" i="1" s="1"/>
  <c r="Y259" i="1" s="1"/>
  <c r="Z259" i="1" s="1"/>
  <c r="AA259" i="1" s="1"/>
  <c r="AB259" i="1" s="1"/>
  <c r="AC259" i="1" s="1"/>
  <c r="S261" i="1"/>
  <c r="R261" i="1"/>
  <c r="T261" i="1"/>
  <c r="U261" i="1" s="1"/>
  <c r="AD320" i="1"/>
  <c r="AE320" i="1"/>
  <c r="AF320" i="1" s="1"/>
  <c r="R257" i="1"/>
  <c r="S257" i="1"/>
  <c r="T257" i="1"/>
  <c r="U257" i="1" s="1"/>
  <c r="P257" i="1"/>
  <c r="Q257" i="1" s="1"/>
  <c r="V257" i="1" s="1"/>
  <c r="W257" i="1" s="1"/>
  <c r="X257" i="1" s="1"/>
  <c r="Y257" i="1" s="1"/>
  <c r="Z257" i="1" s="1"/>
  <c r="AA257" i="1" s="1"/>
  <c r="AB257" i="1" s="1"/>
  <c r="AC257" i="1" s="1"/>
  <c r="O257" i="1"/>
  <c r="S260" i="1"/>
  <c r="T260" i="1"/>
  <c r="U260" i="1" s="1"/>
  <c r="R260" i="1"/>
  <c r="P260" i="1"/>
  <c r="Q260" i="1" s="1"/>
  <c r="V260" i="1" s="1"/>
  <c r="W260" i="1" s="1"/>
  <c r="X260" i="1" s="1"/>
  <c r="Y260" i="1" s="1"/>
  <c r="Z260" i="1" s="1"/>
  <c r="AA260" i="1" s="1"/>
  <c r="AB260" i="1" s="1"/>
  <c r="AC260" i="1" s="1"/>
  <c r="O260" i="1"/>
  <c r="P264" i="1"/>
  <c r="Q264" i="1" s="1"/>
  <c r="O264" i="1"/>
  <c r="T264" i="1"/>
  <c r="U264" i="1" s="1"/>
  <c r="R264" i="1"/>
  <c r="S264" i="1"/>
  <c r="S268" i="1"/>
  <c r="T268" i="1"/>
  <c r="U268" i="1" s="1"/>
  <c r="R268" i="1"/>
  <c r="P268" i="1"/>
  <c r="Q268" i="1" s="1"/>
  <c r="V268" i="1" s="1"/>
  <c r="W268" i="1" s="1"/>
  <c r="X268" i="1" s="1"/>
  <c r="Y268" i="1" s="1"/>
  <c r="Z268" i="1" s="1"/>
  <c r="AA268" i="1" s="1"/>
  <c r="AB268" i="1" s="1"/>
  <c r="AC268" i="1" s="1"/>
  <c r="O268" i="1"/>
  <c r="T273" i="1"/>
  <c r="U273" i="1" s="1"/>
  <c r="S273" i="1"/>
  <c r="R273" i="1"/>
  <c r="T327" i="1"/>
  <c r="U327" i="1" s="1"/>
  <c r="R327" i="1"/>
  <c r="S327" i="1"/>
  <c r="R360" i="1"/>
  <c r="S360" i="1"/>
  <c r="T360" i="1"/>
  <c r="U360" i="1" s="1"/>
  <c r="T363" i="1"/>
  <c r="U363" i="1" s="1"/>
  <c r="R363" i="1"/>
  <c r="S363" i="1"/>
  <c r="S305" i="1"/>
  <c r="T305" i="1"/>
  <c r="U305" i="1" s="1"/>
  <c r="R305" i="1"/>
  <c r="P305" i="1"/>
  <c r="Q305" i="1" s="1"/>
  <c r="V305" i="1" s="1"/>
  <c r="W305" i="1" s="1"/>
  <c r="X305" i="1" s="1"/>
  <c r="Y305" i="1" s="1"/>
  <c r="Z305" i="1" s="1"/>
  <c r="AA305" i="1" s="1"/>
  <c r="AB305" i="1" s="1"/>
  <c r="AC305" i="1" s="1"/>
  <c r="O305" i="1"/>
  <c r="R311" i="1"/>
  <c r="T311" i="1"/>
  <c r="U311" i="1" s="1"/>
  <c r="S311" i="1"/>
  <c r="T312" i="1"/>
  <c r="U312" i="1" s="1"/>
  <c r="R312" i="1"/>
  <c r="S312" i="1"/>
  <c r="O357" i="1"/>
  <c r="P357" i="1"/>
  <c r="Q357" i="1" s="1"/>
  <c r="T357" i="1"/>
  <c r="U357" i="1" s="1"/>
  <c r="S357" i="1"/>
  <c r="R357" i="1"/>
  <c r="AE367" i="1"/>
  <c r="AF367" i="1" s="1"/>
  <c r="AD367" i="1"/>
  <c r="S369" i="1"/>
  <c r="T369" i="1"/>
  <c r="U369" i="1" s="1"/>
  <c r="R369" i="1"/>
  <c r="P369" i="1"/>
  <c r="Q369" i="1" s="1"/>
  <c r="V369" i="1" s="1"/>
  <c r="W369" i="1" s="1"/>
  <c r="X369" i="1" s="1"/>
  <c r="Y369" i="1" s="1"/>
  <c r="Z369" i="1" s="1"/>
  <c r="AA369" i="1" s="1"/>
  <c r="AB369" i="1" s="1"/>
  <c r="AC369" i="1" s="1"/>
  <c r="O369" i="1"/>
  <c r="R370" i="1"/>
  <c r="T370" i="1"/>
  <c r="U370" i="1" s="1"/>
  <c r="S370" i="1"/>
  <c r="O370" i="1"/>
  <c r="P370" i="1"/>
  <c r="Q370" i="1" s="1"/>
  <c r="V370" i="1" s="1"/>
  <c r="W370" i="1" s="1"/>
  <c r="X370" i="1" s="1"/>
  <c r="Y370" i="1" s="1"/>
  <c r="Z370" i="1" s="1"/>
  <c r="AA370" i="1" s="1"/>
  <c r="AB370" i="1" s="1"/>
  <c r="AC370" i="1" s="1"/>
  <c r="O371" i="1"/>
  <c r="P371" i="1"/>
  <c r="Q371" i="1" s="1"/>
  <c r="S371" i="1"/>
  <c r="R371" i="1"/>
  <c r="T371" i="1"/>
  <c r="U371" i="1" s="1"/>
  <c r="AD7" i="1"/>
  <c r="AE7" i="1"/>
  <c r="AF7" i="1" s="1"/>
  <c r="AD8" i="1"/>
  <c r="AE8" i="1"/>
  <c r="AF8" i="1" s="1"/>
  <c r="AD9" i="1"/>
  <c r="AE9" i="1"/>
  <c r="AF9" i="1" s="1"/>
  <c r="P14" i="1"/>
  <c r="Q14" i="1" s="1"/>
  <c r="V14" i="1" s="1"/>
  <c r="W14" i="1" s="1"/>
  <c r="X14" i="1" s="1"/>
  <c r="Y14" i="1" s="1"/>
  <c r="Z14" i="1" s="1"/>
  <c r="AA14" i="1" s="1"/>
  <c r="AB14" i="1" s="1"/>
  <c r="AC14" i="1" s="1"/>
  <c r="O14" i="1"/>
  <c r="AD18" i="1"/>
  <c r="AE18" i="1"/>
  <c r="AF18" i="1" s="1"/>
  <c r="AD24" i="1"/>
  <c r="AE24" i="1"/>
  <c r="AF24" i="1" s="1"/>
  <c r="AD26" i="1"/>
  <c r="AE26" i="1"/>
  <c r="AF26" i="1" s="1"/>
  <c r="AD30" i="1"/>
  <c r="AE30" i="1"/>
  <c r="AF30" i="1" s="1"/>
  <c r="AD33" i="1"/>
  <c r="AE33" i="1"/>
  <c r="AF33" i="1" s="1"/>
  <c r="AD37" i="1"/>
  <c r="AE37" i="1"/>
  <c r="AF37" i="1" s="1"/>
  <c r="T44" i="1"/>
  <c r="U44" i="1" s="1"/>
  <c r="R44" i="1"/>
  <c r="S44" i="1"/>
  <c r="P44" i="1"/>
  <c r="Q44" i="1" s="1"/>
  <c r="V44" i="1" s="1"/>
  <c r="W44" i="1" s="1"/>
  <c r="X44" i="1" s="1"/>
  <c r="Y44" i="1" s="1"/>
  <c r="Z44" i="1" s="1"/>
  <c r="AA44" i="1" s="1"/>
  <c r="AB44" i="1" s="1"/>
  <c r="AC44" i="1" s="1"/>
  <c r="O44" i="1"/>
  <c r="AD45" i="1"/>
  <c r="AE45" i="1"/>
  <c r="AF45" i="1" s="1"/>
  <c r="AD46" i="1"/>
  <c r="AE46" i="1"/>
  <c r="AF46" i="1" s="1"/>
  <c r="AD55" i="1"/>
  <c r="AE55" i="1"/>
  <c r="AF55" i="1" s="1"/>
  <c r="T82" i="1"/>
  <c r="U82" i="1" s="1"/>
  <c r="R82" i="1"/>
  <c r="S82" i="1"/>
  <c r="S89" i="1"/>
  <c r="T89" i="1"/>
  <c r="U89" i="1" s="1"/>
  <c r="R89" i="1"/>
  <c r="O89" i="1"/>
  <c r="P89" i="1"/>
  <c r="Q89" i="1" s="1"/>
  <c r="V89" i="1" s="1"/>
  <c r="W89" i="1" s="1"/>
  <c r="X89" i="1" s="1"/>
  <c r="Y89" i="1" s="1"/>
  <c r="Z89" i="1" s="1"/>
  <c r="AA89" i="1" s="1"/>
  <c r="AB89" i="1" s="1"/>
  <c r="AC89" i="1" s="1"/>
  <c r="S93" i="1"/>
  <c r="T93" i="1"/>
  <c r="U93" i="1" s="1"/>
  <c r="R93" i="1"/>
  <c r="O94" i="1"/>
  <c r="P94" i="1"/>
  <c r="Q94" i="1" s="1"/>
  <c r="S94" i="1"/>
  <c r="T94" i="1"/>
  <c r="U94" i="1" s="1"/>
  <c r="R94" i="1"/>
  <c r="AD95" i="1"/>
  <c r="AE95" i="1"/>
  <c r="AF95" i="1" s="1"/>
  <c r="AD96" i="1"/>
  <c r="AE96" i="1"/>
  <c r="AF96" i="1" s="1"/>
  <c r="O97" i="1"/>
  <c r="P97" i="1"/>
  <c r="Q97" i="1" s="1"/>
  <c r="S97" i="1"/>
  <c r="R97" i="1"/>
  <c r="T97" i="1"/>
  <c r="U97" i="1" s="1"/>
  <c r="AD100" i="1"/>
  <c r="AE100" i="1"/>
  <c r="AF100" i="1" s="1"/>
  <c r="S105" i="1"/>
  <c r="T105" i="1"/>
  <c r="U105" i="1" s="1"/>
  <c r="R105" i="1"/>
  <c r="O109" i="1"/>
  <c r="P109" i="1"/>
  <c r="Q109" i="1" s="1"/>
  <c r="R109" i="1"/>
  <c r="T109" i="1"/>
  <c r="U109" i="1" s="1"/>
  <c r="S109" i="1"/>
  <c r="AE110" i="1"/>
  <c r="AF110" i="1" s="1"/>
  <c r="AD110" i="1"/>
  <c r="O147" i="1"/>
  <c r="P147" i="1"/>
  <c r="Q147" i="1" s="1"/>
  <c r="S147" i="1"/>
  <c r="R147" i="1"/>
  <c r="T147" i="1"/>
  <c r="U147" i="1" s="1"/>
  <c r="R152" i="1"/>
  <c r="T152" i="1"/>
  <c r="U152" i="1" s="1"/>
  <c r="S152" i="1"/>
  <c r="AD155" i="1"/>
  <c r="AE155" i="1"/>
  <c r="AF155" i="1" s="1"/>
  <c r="AD160" i="1"/>
  <c r="AE160" i="1"/>
  <c r="AF160" i="1" s="1"/>
  <c r="R162" i="1"/>
  <c r="T162" i="1"/>
  <c r="U162" i="1" s="1"/>
  <c r="S162" i="1"/>
  <c r="T164" i="1"/>
  <c r="U164" i="1" s="1"/>
  <c r="R164" i="1"/>
  <c r="S164" i="1"/>
  <c r="O164" i="1"/>
  <c r="P164" i="1"/>
  <c r="Q164" i="1" s="1"/>
  <c r="V164" i="1" s="1"/>
  <c r="W164" i="1" s="1"/>
  <c r="X164" i="1" s="1"/>
  <c r="Y164" i="1" s="1"/>
  <c r="Z164" i="1" s="1"/>
  <c r="AA164" i="1" s="1"/>
  <c r="AB164" i="1" s="1"/>
  <c r="AC164" i="1" s="1"/>
  <c r="S198" i="1"/>
  <c r="R198" i="1"/>
  <c r="T198" i="1"/>
  <c r="U198" i="1" s="1"/>
  <c r="O198" i="1"/>
  <c r="P198" i="1"/>
  <c r="Q198" i="1" s="1"/>
  <c r="V198" i="1" s="1"/>
  <c r="W198" i="1" s="1"/>
  <c r="X198" i="1" s="1"/>
  <c r="Y198" i="1" s="1"/>
  <c r="Z198" i="1" s="1"/>
  <c r="AA198" i="1" s="1"/>
  <c r="AB198" i="1" s="1"/>
  <c r="AC198" i="1" s="1"/>
  <c r="T199" i="1"/>
  <c r="U199" i="1" s="1"/>
  <c r="R199" i="1"/>
  <c r="S199" i="1"/>
  <c r="P199" i="1"/>
  <c r="Q199" i="1" s="1"/>
  <c r="V199" i="1" s="1"/>
  <c r="W199" i="1" s="1"/>
  <c r="X199" i="1" s="1"/>
  <c r="Y199" i="1" s="1"/>
  <c r="Z199" i="1" s="1"/>
  <c r="AA199" i="1" s="1"/>
  <c r="AB199" i="1" s="1"/>
  <c r="AC199" i="1" s="1"/>
  <c r="O199" i="1"/>
  <c r="T207" i="1"/>
  <c r="U207" i="1" s="1"/>
  <c r="S207" i="1"/>
  <c r="R207" i="1"/>
  <c r="S212" i="1"/>
  <c r="T212" i="1"/>
  <c r="U212" i="1" s="1"/>
  <c r="R212" i="1"/>
  <c r="T213" i="1"/>
  <c r="U213" i="1" s="1"/>
  <c r="R213" i="1"/>
  <c r="S213" i="1"/>
  <c r="P213" i="1"/>
  <c r="Q213" i="1" s="1"/>
  <c r="V213" i="1" s="1"/>
  <c r="W213" i="1" s="1"/>
  <c r="X213" i="1" s="1"/>
  <c r="Y213" i="1" s="1"/>
  <c r="Z213" i="1" s="1"/>
  <c r="AA213" i="1" s="1"/>
  <c r="AB213" i="1" s="1"/>
  <c r="AC213" i="1" s="1"/>
  <c r="O213" i="1"/>
  <c r="S214" i="1"/>
  <c r="T214" i="1"/>
  <c r="U214" i="1" s="1"/>
  <c r="R214" i="1"/>
  <c r="O214" i="1"/>
  <c r="P214" i="1"/>
  <c r="Q214" i="1" s="1"/>
  <c r="V214" i="1" s="1"/>
  <c r="W214" i="1" s="1"/>
  <c r="X214" i="1" s="1"/>
  <c r="Y214" i="1" s="1"/>
  <c r="Z214" i="1" s="1"/>
  <c r="AA214" i="1" s="1"/>
  <c r="AB214" i="1" s="1"/>
  <c r="AC214" i="1" s="1"/>
  <c r="S218" i="1"/>
  <c r="T218" i="1"/>
  <c r="U218" i="1" s="1"/>
  <c r="R218" i="1"/>
  <c r="T246" i="1"/>
  <c r="U246" i="1" s="1"/>
  <c r="S246" i="1"/>
  <c r="R246" i="1"/>
  <c r="S247" i="1"/>
  <c r="R247" i="1"/>
  <c r="T247" i="1"/>
  <c r="U247" i="1" s="1"/>
  <c r="S249" i="1"/>
  <c r="R249" i="1"/>
  <c r="T249" i="1"/>
  <c r="U249" i="1" s="1"/>
  <c r="P249" i="1"/>
  <c r="Q249" i="1" s="1"/>
  <c r="V249" i="1" s="1"/>
  <c r="W249" i="1" s="1"/>
  <c r="X249" i="1" s="1"/>
  <c r="Y249" i="1" s="1"/>
  <c r="Z249" i="1" s="1"/>
  <c r="AA249" i="1" s="1"/>
  <c r="AB249" i="1" s="1"/>
  <c r="AC249" i="1" s="1"/>
  <c r="O249" i="1"/>
  <c r="S251" i="1"/>
  <c r="R251" i="1"/>
  <c r="T251" i="1"/>
  <c r="U251" i="1" s="1"/>
  <c r="R252" i="1"/>
  <c r="T252" i="1"/>
  <c r="U252" i="1" s="1"/>
  <c r="S252" i="1"/>
  <c r="O252" i="1"/>
  <c r="P252" i="1"/>
  <c r="Q252" i="1" s="1"/>
  <c r="V252" i="1" s="1"/>
  <c r="W252" i="1" s="1"/>
  <c r="X252" i="1" s="1"/>
  <c r="Y252" i="1" s="1"/>
  <c r="Z252" i="1" s="1"/>
  <c r="AA252" i="1" s="1"/>
  <c r="AB252" i="1" s="1"/>
  <c r="AC252" i="1" s="1"/>
  <c r="R262" i="1"/>
  <c r="T262" i="1"/>
  <c r="U262" i="1" s="1"/>
  <c r="S262" i="1"/>
  <c r="R263" i="1"/>
  <c r="S263" i="1"/>
  <c r="T263" i="1"/>
  <c r="U263" i="1" s="1"/>
  <c r="O263" i="1"/>
  <c r="P263" i="1"/>
  <c r="Q263" i="1" s="1"/>
  <c r="R269" i="1"/>
  <c r="S269" i="1"/>
  <c r="T269" i="1"/>
  <c r="U269" i="1" s="1"/>
  <c r="S271" i="1"/>
  <c r="T271" i="1"/>
  <c r="U271" i="1" s="1"/>
  <c r="R271" i="1"/>
  <c r="R303" i="1"/>
  <c r="T303" i="1"/>
  <c r="U303" i="1" s="1"/>
  <c r="S303" i="1"/>
  <c r="S306" i="1"/>
  <c r="T306" i="1"/>
  <c r="U306" i="1" s="1"/>
  <c r="R306" i="1"/>
  <c r="P306" i="1"/>
  <c r="Q306" i="1" s="1"/>
  <c r="V306" i="1" s="1"/>
  <c r="W306" i="1" s="1"/>
  <c r="X306" i="1" s="1"/>
  <c r="Y306" i="1" s="1"/>
  <c r="Z306" i="1" s="1"/>
  <c r="AA306" i="1" s="1"/>
  <c r="AB306" i="1" s="1"/>
  <c r="AC306" i="1" s="1"/>
  <c r="O306" i="1"/>
  <c r="S309" i="1"/>
  <c r="R309" i="1"/>
  <c r="T309" i="1"/>
  <c r="U309" i="1" s="1"/>
  <c r="R310" i="1"/>
  <c r="S310" i="1"/>
  <c r="T310" i="1"/>
  <c r="U310" i="1" s="1"/>
  <c r="P310" i="1"/>
  <c r="Q310" i="1" s="1"/>
  <c r="V310" i="1" s="1"/>
  <c r="W310" i="1" s="1"/>
  <c r="X310" i="1" s="1"/>
  <c r="Y310" i="1" s="1"/>
  <c r="Z310" i="1" s="1"/>
  <c r="AA310" i="1" s="1"/>
  <c r="AB310" i="1" s="1"/>
  <c r="AC310" i="1" s="1"/>
  <c r="O310" i="1"/>
  <c r="S313" i="1"/>
  <c r="R313" i="1"/>
  <c r="T313" i="1"/>
  <c r="U313" i="1" s="1"/>
  <c r="S318" i="1"/>
  <c r="R318" i="1"/>
  <c r="T318" i="1"/>
  <c r="U318" i="1" s="1"/>
  <c r="S321" i="1"/>
  <c r="R321" i="1"/>
  <c r="T321" i="1"/>
  <c r="U321" i="1" s="1"/>
  <c r="R322" i="1"/>
  <c r="T322" i="1"/>
  <c r="U322" i="1" s="1"/>
  <c r="S322" i="1"/>
  <c r="T368" i="1"/>
  <c r="U368" i="1" s="1"/>
  <c r="S368" i="1"/>
  <c r="R368" i="1"/>
  <c r="AD99" i="1"/>
  <c r="AE99" i="1"/>
  <c r="AF99" i="1" s="1"/>
  <c r="T106" i="1"/>
  <c r="U106" i="1" s="1"/>
  <c r="S106" i="1"/>
  <c r="R106" i="1"/>
  <c r="O187" i="1"/>
  <c r="P187" i="1"/>
  <c r="Q187" i="1" s="1"/>
  <c r="V187" i="1" s="1"/>
  <c r="W187" i="1" s="1"/>
  <c r="X187" i="1" s="1"/>
  <c r="Y187" i="1" s="1"/>
  <c r="Z187" i="1" s="1"/>
  <c r="AA187" i="1" s="1"/>
  <c r="AB187" i="1" s="1"/>
  <c r="AC187" i="1" s="1"/>
  <c r="L211" i="1"/>
  <c r="P195" i="1"/>
  <c r="Q195" i="1" s="1"/>
  <c r="V195" i="1" s="1"/>
  <c r="W195" i="1" s="1"/>
  <c r="X195" i="1" s="1"/>
  <c r="Y195" i="1" s="1"/>
  <c r="Z195" i="1" s="1"/>
  <c r="AA195" i="1" s="1"/>
  <c r="AB195" i="1" s="1"/>
  <c r="AC195" i="1" s="1"/>
  <c r="O195" i="1"/>
  <c r="P203" i="1"/>
  <c r="Q203" i="1" s="1"/>
  <c r="V203" i="1" s="1"/>
  <c r="W203" i="1" s="1"/>
  <c r="X203" i="1" s="1"/>
  <c r="Y203" i="1" s="1"/>
  <c r="Z203" i="1" s="1"/>
  <c r="AA203" i="1" s="1"/>
  <c r="AB203" i="1" s="1"/>
  <c r="AC203" i="1" s="1"/>
  <c r="O203" i="1"/>
  <c r="R219" i="1"/>
  <c r="S219" i="1"/>
  <c r="T219" i="1"/>
  <c r="U219" i="1" s="1"/>
  <c r="M219" i="1"/>
  <c r="N219" i="1" s="1"/>
  <c r="P270" i="1"/>
  <c r="Q270" i="1" s="1"/>
  <c r="V270" i="1" s="1"/>
  <c r="W270" i="1" s="1"/>
  <c r="X270" i="1" s="1"/>
  <c r="Y270" i="1" s="1"/>
  <c r="Z270" i="1" s="1"/>
  <c r="AA270" i="1" s="1"/>
  <c r="AB270" i="1" s="1"/>
  <c r="AC270" i="1" s="1"/>
  <c r="O270" i="1"/>
  <c r="R255" i="1"/>
  <c r="S255" i="1"/>
  <c r="T255" i="1"/>
  <c r="U255" i="1" s="1"/>
  <c r="M255" i="1"/>
  <c r="N255" i="1" s="1"/>
  <c r="P317" i="1"/>
  <c r="Q317" i="1" s="1"/>
  <c r="V317" i="1" s="1"/>
  <c r="W317" i="1" s="1"/>
  <c r="X317" i="1" s="1"/>
  <c r="Y317" i="1" s="1"/>
  <c r="Z317" i="1" s="1"/>
  <c r="AA317" i="1" s="1"/>
  <c r="AB317" i="1" s="1"/>
  <c r="AC317" i="1" s="1"/>
  <c r="O317" i="1"/>
  <c r="S220" i="1"/>
  <c r="T220" i="1"/>
  <c r="U220" i="1" s="1"/>
  <c r="R220" i="1"/>
  <c r="M220" i="1"/>
  <c r="N220" i="1" s="1"/>
  <c r="AE98" i="1"/>
  <c r="AF98" i="1" s="1"/>
  <c r="AD98" i="1"/>
  <c r="O101" i="1"/>
  <c r="P101" i="1"/>
  <c r="Q101" i="1" s="1"/>
  <c r="V101" i="1" s="1"/>
  <c r="W101" i="1" s="1"/>
  <c r="X101" i="1" s="1"/>
  <c r="Y101" i="1" s="1"/>
  <c r="Z101" i="1" s="1"/>
  <c r="AA101" i="1" s="1"/>
  <c r="AB101" i="1" s="1"/>
  <c r="AC101" i="1" s="1"/>
  <c r="P106" i="1"/>
  <c r="Q106" i="1" s="1"/>
  <c r="V106" i="1" s="1"/>
  <c r="W106" i="1" s="1"/>
  <c r="X106" i="1" s="1"/>
  <c r="Y106" i="1" s="1"/>
  <c r="Z106" i="1" s="1"/>
  <c r="AA106" i="1" s="1"/>
  <c r="AB106" i="1" s="1"/>
  <c r="AC106" i="1" s="1"/>
  <c r="O106" i="1"/>
  <c r="P157" i="1"/>
  <c r="Q157" i="1" s="1"/>
  <c r="V157" i="1" s="1"/>
  <c r="W157" i="1" s="1"/>
  <c r="X157" i="1" s="1"/>
  <c r="Y157" i="1" s="1"/>
  <c r="Z157" i="1" s="1"/>
  <c r="AA157" i="1" s="1"/>
  <c r="AB157" i="1" s="1"/>
  <c r="AC157" i="1" s="1"/>
  <c r="O157" i="1"/>
  <c r="P166" i="1"/>
  <c r="Q166" i="1" s="1"/>
  <c r="V166" i="1" s="1"/>
  <c r="W166" i="1" s="1"/>
  <c r="X166" i="1" s="1"/>
  <c r="Y166" i="1" s="1"/>
  <c r="Z166" i="1" s="1"/>
  <c r="AA166" i="1" s="1"/>
  <c r="AB166" i="1" s="1"/>
  <c r="AC166" i="1" s="1"/>
  <c r="O166" i="1"/>
  <c r="P186" i="1"/>
  <c r="Q186" i="1" s="1"/>
  <c r="V186" i="1" s="1"/>
  <c r="W186" i="1" s="1"/>
  <c r="X186" i="1" s="1"/>
  <c r="Y186" i="1" s="1"/>
  <c r="Z186" i="1" s="1"/>
  <c r="AA186" i="1" s="1"/>
  <c r="AB186" i="1" s="1"/>
  <c r="AC186" i="1" s="1"/>
  <c r="O186" i="1"/>
  <c r="P253" i="1"/>
  <c r="Q253" i="1" s="1"/>
  <c r="V253" i="1" s="1"/>
  <c r="W253" i="1" s="1"/>
  <c r="X253" i="1" s="1"/>
  <c r="Y253" i="1" s="1"/>
  <c r="Z253" i="1" s="1"/>
  <c r="AA253" i="1" s="1"/>
  <c r="AB253" i="1" s="1"/>
  <c r="AC253" i="1" s="1"/>
  <c r="O253" i="1"/>
  <c r="AE266" i="1"/>
  <c r="AF266" i="1" s="1"/>
  <c r="AD266" i="1"/>
  <c r="P197" i="1"/>
  <c r="Q197" i="1" s="1"/>
  <c r="V197" i="1" s="1"/>
  <c r="W197" i="1" s="1"/>
  <c r="X197" i="1" s="1"/>
  <c r="Y197" i="1" s="1"/>
  <c r="Z197" i="1" s="1"/>
  <c r="AA197" i="1" s="1"/>
  <c r="AB197" i="1" s="1"/>
  <c r="AC197" i="1" s="1"/>
  <c r="O197" i="1"/>
  <c r="O250" i="1"/>
  <c r="P250" i="1"/>
  <c r="Q250" i="1" s="1"/>
  <c r="V250" i="1" s="1"/>
  <c r="W250" i="1" s="1"/>
  <c r="X250" i="1" s="1"/>
  <c r="Y250" i="1" s="1"/>
  <c r="Z250" i="1" s="1"/>
  <c r="AA250" i="1" s="1"/>
  <c r="AB250" i="1" s="1"/>
  <c r="AC250" i="1" s="1"/>
  <c r="P304" i="1"/>
  <c r="Q304" i="1" s="1"/>
  <c r="V304" i="1" s="1"/>
  <c r="W304" i="1" s="1"/>
  <c r="X304" i="1" s="1"/>
  <c r="Y304" i="1" s="1"/>
  <c r="Z304" i="1" s="1"/>
  <c r="AA304" i="1" s="1"/>
  <c r="AB304" i="1" s="1"/>
  <c r="AC304" i="1" s="1"/>
  <c r="O304" i="1"/>
  <c r="O314" i="1"/>
  <c r="P314" i="1"/>
  <c r="Q314" i="1" s="1"/>
  <c r="V314" i="1" s="1"/>
  <c r="W314" i="1" s="1"/>
  <c r="X314" i="1" s="1"/>
  <c r="Y314" i="1" s="1"/>
  <c r="Z314" i="1" s="1"/>
  <c r="AA314" i="1" s="1"/>
  <c r="AB314" i="1" s="1"/>
  <c r="AC314" i="1" s="1"/>
  <c r="L362" i="1"/>
  <c r="P365" i="1"/>
  <c r="Q365" i="1" s="1"/>
  <c r="V365" i="1" s="1"/>
  <c r="W365" i="1" s="1"/>
  <c r="X365" i="1" s="1"/>
  <c r="Y365" i="1" s="1"/>
  <c r="Z365" i="1" s="1"/>
  <c r="AA365" i="1" s="1"/>
  <c r="AB365" i="1" s="1"/>
  <c r="AC365" i="1" s="1"/>
  <c r="O365" i="1"/>
  <c r="AD307" i="1"/>
  <c r="AE307" i="1"/>
  <c r="AF307" i="1" s="1"/>
  <c r="L308" i="1"/>
  <c r="M308" i="1"/>
  <c r="N308" i="1" s="1"/>
  <c r="L361" i="1"/>
  <c r="M366" i="1"/>
  <c r="N366" i="1" s="1"/>
  <c r="S366" i="1"/>
  <c r="R366" i="1"/>
  <c r="T366" i="1"/>
  <c r="U366" i="1" s="1"/>
  <c r="L358" i="1"/>
  <c r="M358" i="1"/>
  <c r="N358" i="1" s="1"/>
  <c r="AD81" i="1"/>
  <c r="AE81" i="1"/>
  <c r="AF81" i="1" s="1"/>
  <c r="L191" i="1"/>
  <c r="L215" i="1"/>
  <c r="M215" i="1"/>
  <c r="N215" i="1" s="1"/>
  <c r="M6" i="1"/>
  <c r="N6" i="1" s="1"/>
  <c r="M25" i="1"/>
  <c r="N25" i="1" s="1"/>
  <c r="M54" i="1"/>
  <c r="N54" i="1" s="1"/>
  <c r="M56" i="1"/>
  <c r="N56" i="1" s="1"/>
  <c r="M105" i="1"/>
  <c r="N105" i="1" s="1"/>
  <c r="M58" i="1"/>
  <c r="N58" i="1" s="1"/>
  <c r="M204" i="1"/>
  <c r="N204" i="1" s="1"/>
  <c r="M319" i="1"/>
  <c r="N319" i="1" s="1"/>
  <c r="M311" i="1"/>
  <c r="N311" i="1" s="1"/>
  <c r="M152" i="1"/>
  <c r="N152" i="1" s="1"/>
  <c r="Y59" i="1"/>
  <c r="Z59" i="1" s="1"/>
  <c r="AA59" i="1" s="1"/>
  <c r="AB59" i="1" s="1"/>
  <c r="AC59" i="1" s="1"/>
  <c r="M87" i="1"/>
  <c r="N87" i="1" s="1"/>
  <c r="M103" i="1"/>
  <c r="N103" i="1" s="1"/>
  <c r="M104" i="1"/>
  <c r="N104" i="1" s="1"/>
  <c r="M107" i="1"/>
  <c r="N107" i="1" s="1"/>
  <c r="M112" i="1"/>
  <c r="N112" i="1" s="1"/>
  <c r="M113" i="1"/>
  <c r="N113" i="1" s="1"/>
  <c r="M145" i="1"/>
  <c r="N145" i="1" s="1"/>
  <c r="M153" i="1"/>
  <c r="N153" i="1" s="1"/>
  <c r="M205" i="1"/>
  <c r="N205" i="1" s="1"/>
  <c r="AV244" i="1"/>
  <c r="M315" i="1"/>
  <c r="N315" i="1" s="1"/>
  <c r="M92" i="1"/>
  <c r="N92" i="1" s="1"/>
  <c r="M102" i="1"/>
  <c r="N102" i="1" s="1"/>
  <c r="M108" i="1"/>
  <c r="N108" i="1" s="1"/>
  <c r="M111" i="1"/>
  <c r="N111" i="1" s="1"/>
  <c r="M161" i="1"/>
  <c r="N161" i="1" s="1"/>
  <c r="M163" i="1"/>
  <c r="N163" i="1" s="1"/>
  <c r="M165" i="1"/>
  <c r="N165" i="1" s="1"/>
  <c r="M189" i="1"/>
  <c r="N189" i="1" s="1"/>
  <c r="M193" i="1"/>
  <c r="N193" i="1" s="1"/>
  <c r="M196" i="1"/>
  <c r="N196" i="1" s="1"/>
  <c r="M200" i="1"/>
  <c r="N200" i="1" s="1"/>
  <c r="M201" i="1"/>
  <c r="N201" i="1" s="1"/>
  <c r="M273" i="1"/>
  <c r="N273" i="1" s="1"/>
  <c r="M360" i="1"/>
  <c r="N360" i="1" s="1"/>
  <c r="M148" i="1"/>
  <c r="N148" i="1" s="1"/>
  <c r="M150" i="1"/>
  <c r="N150" i="1" s="1"/>
  <c r="M156" i="1"/>
  <c r="N156" i="1" s="1"/>
  <c r="M192" i="1"/>
  <c r="N192" i="1" s="1"/>
  <c r="M206" i="1"/>
  <c r="N206" i="1" s="1"/>
  <c r="M210" i="1"/>
  <c r="N210" i="1" s="1"/>
  <c r="M217" i="1"/>
  <c r="N217" i="1" s="1"/>
  <c r="M248" i="1"/>
  <c r="N248" i="1" s="1"/>
  <c r="M254" i="1"/>
  <c r="N254" i="1" s="1"/>
  <c r="V12" i="1"/>
  <c r="W12" i="1" s="1"/>
  <c r="X12" i="1" s="1"/>
  <c r="Y12" i="1" s="1"/>
  <c r="Z12" i="1" s="1"/>
  <c r="AA12" i="1" s="1"/>
  <c r="AB12" i="1" s="1"/>
  <c r="AC12" i="1" s="1"/>
  <c r="M162" i="1"/>
  <c r="N162" i="1" s="1"/>
  <c r="V190" i="1"/>
  <c r="W190" i="1" s="1"/>
  <c r="X190" i="1" s="1"/>
  <c r="Y190" i="1" s="1"/>
  <c r="Z190" i="1" s="1"/>
  <c r="AA190" i="1" s="1"/>
  <c r="AB190" i="1" s="1"/>
  <c r="AC190" i="1" s="1"/>
  <c r="M207" i="1"/>
  <c r="N207" i="1" s="1"/>
  <c r="M212" i="1"/>
  <c r="N212" i="1" s="1"/>
  <c r="M218" i="1"/>
  <c r="N218" i="1" s="1"/>
  <c r="M246" i="1"/>
  <c r="N246" i="1" s="1"/>
  <c r="M247" i="1"/>
  <c r="N247" i="1" s="1"/>
  <c r="M251" i="1"/>
  <c r="N251" i="1" s="1"/>
  <c r="M262" i="1"/>
  <c r="N262" i="1" s="1"/>
  <c r="M269" i="1"/>
  <c r="N269" i="1" s="1"/>
  <c r="M271" i="1"/>
  <c r="N271" i="1" s="1"/>
  <c r="M303" i="1"/>
  <c r="N303" i="1" s="1"/>
  <c r="M309" i="1"/>
  <c r="N309" i="1" s="1"/>
  <c r="M313" i="1"/>
  <c r="N313" i="1" s="1"/>
  <c r="M318" i="1"/>
  <c r="N318" i="1" s="1"/>
  <c r="M321" i="1"/>
  <c r="N321" i="1" s="1"/>
  <c r="M322" i="1"/>
  <c r="N322" i="1" s="1"/>
  <c r="M368" i="1"/>
  <c r="N368" i="1" s="1"/>
  <c r="M356" i="1"/>
  <c r="N356" i="1" s="1"/>
  <c r="M261" i="1"/>
  <c r="N261" i="1" s="1"/>
  <c r="M327" i="1"/>
  <c r="N327" i="1" s="1"/>
  <c r="M363" i="1"/>
  <c r="N363" i="1" s="1"/>
  <c r="M312" i="1"/>
  <c r="N312" i="1" s="1"/>
  <c r="M82" i="1"/>
  <c r="N82" i="1" s="1"/>
  <c r="M93" i="1"/>
  <c r="N93" i="1" s="1"/>
  <c r="K5" i="1"/>
  <c r="D7" i="1"/>
  <c r="C7" i="1"/>
  <c r="B7" i="1"/>
  <c r="A8" i="1"/>
  <c r="AJ10" i="1" l="1"/>
  <c r="AG10" i="1"/>
  <c r="AH10" i="1" s="1"/>
  <c r="AJ11" i="1"/>
  <c r="AG11" i="1"/>
  <c r="AH11" i="1" s="1"/>
  <c r="AJ13" i="1"/>
  <c r="AG13" i="1"/>
  <c r="AH13" i="1" s="1"/>
  <c r="AJ15" i="1"/>
  <c r="AG15" i="1"/>
  <c r="AH15" i="1" s="1"/>
  <c r="AJ16" i="1"/>
  <c r="AG16" i="1"/>
  <c r="AH16" i="1" s="1"/>
  <c r="AJ17" i="1"/>
  <c r="AG17" i="1"/>
  <c r="AH17" i="1" s="1"/>
  <c r="AJ19" i="1"/>
  <c r="AG19" i="1"/>
  <c r="AH19" i="1" s="1"/>
  <c r="AJ20" i="1"/>
  <c r="AG20" i="1"/>
  <c r="AH20" i="1" s="1"/>
  <c r="AJ21" i="1"/>
  <c r="AG21" i="1"/>
  <c r="AH21" i="1" s="1"/>
  <c r="AJ22" i="1"/>
  <c r="AG22" i="1"/>
  <c r="AH22" i="1" s="1"/>
  <c r="AJ23" i="1"/>
  <c r="AG23" i="1"/>
  <c r="AH23" i="1" s="1"/>
  <c r="AJ27" i="1"/>
  <c r="AG27" i="1"/>
  <c r="AH27" i="1" s="1"/>
  <c r="AJ28" i="1"/>
  <c r="AG28" i="1"/>
  <c r="AH28" i="1" s="1"/>
  <c r="AJ29" i="1"/>
  <c r="AG29" i="1"/>
  <c r="AH29" i="1" s="1"/>
  <c r="AJ31" i="1"/>
  <c r="AG31" i="1"/>
  <c r="AH31" i="1" s="1"/>
  <c r="AJ32" i="1"/>
  <c r="AG32" i="1"/>
  <c r="AH32" i="1" s="1"/>
  <c r="AJ34" i="1"/>
  <c r="AG34" i="1"/>
  <c r="AH34" i="1" s="1"/>
  <c r="AJ35" i="1"/>
  <c r="AG35" i="1"/>
  <c r="AH35" i="1" s="1"/>
  <c r="AJ36" i="1"/>
  <c r="AG36" i="1"/>
  <c r="AH36" i="1" s="1"/>
  <c r="AJ38" i="1"/>
  <c r="AG38" i="1"/>
  <c r="AH38" i="1" s="1"/>
  <c r="AJ39" i="1"/>
  <c r="AG39" i="1"/>
  <c r="AH39" i="1" s="1"/>
  <c r="AJ40" i="1"/>
  <c r="AG40" i="1"/>
  <c r="AH40" i="1" s="1"/>
  <c r="AJ41" i="1"/>
  <c r="AG41" i="1"/>
  <c r="AH41" i="1" s="1"/>
  <c r="AJ42" i="1"/>
  <c r="AG42" i="1"/>
  <c r="AH42" i="1" s="1"/>
  <c r="AJ43" i="1"/>
  <c r="AG43" i="1"/>
  <c r="AH43" i="1" s="1"/>
  <c r="AJ47" i="1"/>
  <c r="AG47" i="1"/>
  <c r="AH47" i="1" s="1"/>
  <c r="AJ48" i="1"/>
  <c r="AG48" i="1"/>
  <c r="AH48" i="1" s="1"/>
  <c r="AJ49" i="1"/>
  <c r="AG49" i="1"/>
  <c r="AH49" i="1" s="1"/>
  <c r="AJ50" i="1"/>
  <c r="AG50" i="1"/>
  <c r="AH50" i="1" s="1"/>
  <c r="AJ51" i="1"/>
  <c r="AG51" i="1"/>
  <c r="AH51" i="1" s="1"/>
  <c r="AJ52" i="1"/>
  <c r="AG52" i="1"/>
  <c r="AH52" i="1" s="1"/>
  <c r="AJ53" i="1"/>
  <c r="AG53" i="1"/>
  <c r="AH53" i="1" s="1"/>
  <c r="AJ57" i="1"/>
  <c r="AG57" i="1"/>
  <c r="AH57" i="1" s="1"/>
  <c r="AD84" i="1"/>
  <c r="AE84" i="1"/>
  <c r="AF84" i="1" s="1"/>
  <c r="AE91" i="1"/>
  <c r="AF91" i="1" s="1"/>
  <c r="AD91" i="1"/>
  <c r="AE144" i="1"/>
  <c r="AF144" i="1" s="1"/>
  <c r="AD144" i="1"/>
  <c r="AD149" i="1"/>
  <c r="AE149" i="1"/>
  <c r="AF149" i="1" s="1"/>
  <c r="AD159" i="1"/>
  <c r="AE159" i="1"/>
  <c r="AF159" i="1" s="1"/>
  <c r="AD208" i="1"/>
  <c r="AE208" i="1"/>
  <c r="AF208" i="1" s="1"/>
  <c r="AD209" i="1"/>
  <c r="AE209" i="1"/>
  <c r="AF209" i="1" s="1"/>
  <c r="AJ83" i="1"/>
  <c r="AG83" i="1"/>
  <c r="AH83" i="1" s="1"/>
  <c r="AJ85" i="1"/>
  <c r="AG85" i="1"/>
  <c r="AH85" i="1" s="1"/>
  <c r="AJ86" i="1"/>
  <c r="AG86" i="1"/>
  <c r="AH86" i="1" s="1"/>
  <c r="AJ88" i="1"/>
  <c r="AG88" i="1"/>
  <c r="AH88" i="1" s="1"/>
  <c r="AJ90" i="1"/>
  <c r="AG90" i="1"/>
  <c r="AH90" i="1" s="1"/>
  <c r="AE146" i="1"/>
  <c r="AF146" i="1" s="1"/>
  <c r="AD146" i="1"/>
  <c r="AD158" i="1"/>
  <c r="AE158" i="1"/>
  <c r="AF158" i="1" s="1"/>
  <c r="AE188" i="1"/>
  <c r="AF188" i="1" s="1"/>
  <c r="AD188" i="1"/>
  <c r="AJ202" i="1"/>
  <c r="AG202" i="1"/>
  <c r="AH202" i="1" s="1"/>
  <c r="AJ216" i="1"/>
  <c r="AG216" i="1"/>
  <c r="AH216" i="1" s="1"/>
  <c r="BD244" i="1"/>
  <c r="BC244" i="1"/>
  <c r="AE323" i="1"/>
  <c r="AF323" i="1" s="1"/>
  <c r="AD323" i="1"/>
  <c r="AD364" i="1"/>
  <c r="AE364" i="1"/>
  <c r="AF364" i="1" s="1"/>
  <c r="AD151" i="1"/>
  <c r="AE151" i="1"/>
  <c r="AF151" i="1" s="1"/>
  <c r="AJ154" i="1"/>
  <c r="AG154" i="1"/>
  <c r="AH154" i="1" s="1"/>
  <c r="BE185" i="1"/>
  <c r="AK185" i="1"/>
  <c r="AV185" i="1"/>
  <c r="AW185" i="1" s="1"/>
  <c r="BB185" i="1"/>
  <c r="AL185" i="1"/>
  <c r="AM185" i="1" s="1"/>
  <c r="AN185" i="1" s="1"/>
  <c r="AI185" i="1"/>
  <c r="AS185" i="1" s="1"/>
  <c r="AT185" i="1" s="1"/>
  <c r="AD194" i="1"/>
  <c r="AE194" i="1"/>
  <c r="AF194" i="1" s="1"/>
  <c r="AD258" i="1"/>
  <c r="AE258" i="1"/>
  <c r="AF258" i="1" s="1"/>
  <c r="AD265" i="1"/>
  <c r="AE265" i="1"/>
  <c r="AF265" i="1" s="1"/>
  <c r="AE267" i="1"/>
  <c r="AF267" i="1" s="1"/>
  <c r="AD267" i="1"/>
  <c r="AE272" i="1"/>
  <c r="AF272" i="1" s="1"/>
  <c r="AD272" i="1"/>
  <c r="AJ274" i="1"/>
  <c r="AG274" i="1"/>
  <c r="AH274" i="1" s="1"/>
  <c r="AD316" i="1"/>
  <c r="AE316" i="1"/>
  <c r="AF316" i="1" s="1"/>
  <c r="AE324" i="1"/>
  <c r="AF324" i="1" s="1"/>
  <c r="AD324" i="1"/>
  <c r="AE325" i="1"/>
  <c r="AF325" i="1" s="1"/>
  <c r="AD325" i="1"/>
  <c r="AE326" i="1"/>
  <c r="AF326" i="1" s="1"/>
  <c r="AD326" i="1"/>
  <c r="AJ355" i="1"/>
  <c r="AG355" i="1"/>
  <c r="AH355" i="1" s="1"/>
  <c r="AE359" i="1"/>
  <c r="AF359" i="1" s="1"/>
  <c r="AD359" i="1"/>
  <c r="AE245" i="1"/>
  <c r="AF245" i="1" s="1"/>
  <c r="AD245" i="1"/>
  <c r="AD256" i="1"/>
  <c r="AE256" i="1"/>
  <c r="AF256" i="1" s="1"/>
  <c r="AE259" i="1"/>
  <c r="AF259" i="1" s="1"/>
  <c r="AD259" i="1"/>
  <c r="AJ320" i="1"/>
  <c r="AG320" i="1"/>
  <c r="AH320" i="1" s="1"/>
  <c r="AD257" i="1"/>
  <c r="AE257" i="1"/>
  <c r="AF257" i="1" s="1"/>
  <c r="AD260" i="1"/>
  <c r="AE260" i="1"/>
  <c r="AF260" i="1" s="1"/>
  <c r="AD268" i="1"/>
  <c r="AE268" i="1"/>
  <c r="AF268" i="1" s="1"/>
  <c r="AD305" i="1"/>
  <c r="AE305" i="1"/>
  <c r="AF305" i="1" s="1"/>
  <c r="AJ367" i="1"/>
  <c r="AG367" i="1"/>
  <c r="AH367" i="1" s="1"/>
  <c r="AD369" i="1"/>
  <c r="AE369" i="1"/>
  <c r="AF369" i="1" s="1"/>
  <c r="AE370" i="1"/>
  <c r="AF370" i="1" s="1"/>
  <c r="AD370" i="1"/>
  <c r="AJ7" i="1"/>
  <c r="AG7" i="1"/>
  <c r="AH7" i="1" s="1"/>
  <c r="AJ8" i="1"/>
  <c r="AG8" i="1"/>
  <c r="AH8" i="1" s="1"/>
  <c r="AJ9" i="1"/>
  <c r="AG9" i="1"/>
  <c r="AH9" i="1" s="1"/>
  <c r="AE14" i="1"/>
  <c r="AF14" i="1" s="1"/>
  <c r="AD14" i="1"/>
  <c r="AJ18" i="1"/>
  <c r="AG18" i="1"/>
  <c r="AH18" i="1" s="1"/>
  <c r="AJ24" i="1"/>
  <c r="AG24" i="1"/>
  <c r="AH24" i="1" s="1"/>
  <c r="AJ26" i="1"/>
  <c r="AG26" i="1"/>
  <c r="AH26" i="1" s="1"/>
  <c r="AJ30" i="1"/>
  <c r="AG30" i="1"/>
  <c r="AH30" i="1" s="1"/>
  <c r="AJ33" i="1"/>
  <c r="AG33" i="1"/>
  <c r="AH33" i="1" s="1"/>
  <c r="AJ37" i="1"/>
  <c r="AG37" i="1"/>
  <c r="AH37" i="1" s="1"/>
  <c r="AD44" i="1"/>
  <c r="AE44" i="1"/>
  <c r="AF44" i="1" s="1"/>
  <c r="AJ45" i="1"/>
  <c r="AG45" i="1"/>
  <c r="AH45" i="1" s="1"/>
  <c r="AJ46" i="1"/>
  <c r="AG46" i="1"/>
  <c r="AH46" i="1" s="1"/>
  <c r="AJ55" i="1"/>
  <c r="AG55" i="1"/>
  <c r="AH55" i="1" s="1"/>
  <c r="AE89" i="1"/>
  <c r="AF89" i="1" s="1"/>
  <c r="AD89" i="1"/>
  <c r="AJ95" i="1"/>
  <c r="AG95" i="1"/>
  <c r="AH95" i="1" s="1"/>
  <c r="AJ96" i="1"/>
  <c r="AG96" i="1"/>
  <c r="AH96" i="1" s="1"/>
  <c r="AJ100" i="1"/>
  <c r="AG100" i="1"/>
  <c r="AH100" i="1" s="1"/>
  <c r="AJ110" i="1"/>
  <c r="AG110" i="1"/>
  <c r="AH110" i="1" s="1"/>
  <c r="AJ155" i="1"/>
  <c r="AG155" i="1"/>
  <c r="AH155" i="1" s="1"/>
  <c r="AJ160" i="1"/>
  <c r="AG160" i="1"/>
  <c r="AH160" i="1" s="1"/>
  <c r="AD164" i="1"/>
  <c r="AE164" i="1"/>
  <c r="AF164" i="1" s="1"/>
  <c r="AD198" i="1"/>
  <c r="AE198" i="1"/>
  <c r="AF198" i="1" s="1"/>
  <c r="AD199" i="1"/>
  <c r="AE199" i="1"/>
  <c r="AF199" i="1" s="1"/>
  <c r="AD213" i="1"/>
  <c r="AE213" i="1"/>
  <c r="AF213" i="1" s="1"/>
  <c r="AD214" i="1"/>
  <c r="AE214" i="1"/>
  <c r="AF214" i="1" s="1"/>
  <c r="AE249" i="1"/>
  <c r="AF249" i="1" s="1"/>
  <c r="AD249" i="1"/>
  <c r="AE252" i="1"/>
  <c r="AF252" i="1" s="1"/>
  <c r="AD252" i="1"/>
  <c r="AD306" i="1"/>
  <c r="AE306" i="1"/>
  <c r="AF306" i="1" s="1"/>
  <c r="AE310" i="1"/>
  <c r="AF310" i="1" s="1"/>
  <c r="AD310" i="1"/>
  <c r="AJ99" i="1"/>
  <c r="AG99" i="1"/>
  <c r="AH99" i="1" s="1"/>
  <c r="AD187" i="1"/>
  <c r="AE187" i="1"/>
  <c r="AF187" i="1" s="1"/>
  <c r="R211" i="1"/>
  <c r="T211" i="1"/>
  <c r="U211" i="1" s="1"/>
  <c r="S211" i="1"/>
  <c r="AE195" i="1"/>
  <c r="AF195" i="1" s="1"/>
  <c r="AD195" i="1"/>
  <c r="AD203" i="1"/>
  <c r="AE203" i="1"/>
  <c r="AF203" i="1" s="1"/>
  <c r="O219" i="1"/>
  <c r="P219" i="1"/>
  <c r="Q219" i="1" s="1"/>
  <c r="V219" i="1" s="1"/>
  <c r="W219" i="1" s="1"/>
  <c r="X219" i="1" s="1"/>
  <c r="Y219" i="1" s="1"/>
  <c r="Z219" i="1" s="1"/>
  <c r="AA219" i="1" s="1"/>
  <c r="AB219" i="1" s="1"/>
  <c r="AC219" i="1" s="1"/>
  <c r="AD270" i="1"/>
  <c r="AE270" i="1"/>
  <c r="AF270" i="1" s="1"/>
  <c r="P255" i="1"/>
  <c r="Q255" i="1" s="1"/>
  <c r="V255" i="1" s="1"/>
  <c r="W255" i="1" s="1"/>
  <c r="X255" i="1" s="1"/>
  <c r="Y255" i="1" s="1"/>
  <c r="Z255" i="1" s="1"/>
  <c r="AA255" i="1" s="1"/>
  <c r="AB255" i="1" s="1"/>
  <c r="AC255" i="1" s="1"/>
  <c r="O255" i="1"/>
  <c r="AD317" i="1"/>
  <c r="AE317" i="1"/>
  <c r="AF317" i="1" s="1"/>
  <c r="P220" i="1"/>
  <c r="Q220" i="1" s="1"/>
  <c r="V220" i="1" s="1"/>
  <c r="W220" i="1" s="1"/>
  <c r="X220" i="1" s="1"/>
  <c r="Y220" i="1" s="1"/>
  <c r="Z220" i="1" s="1"/>
  <c r="AA220" i="1" s="1"/>
  <c r="AB220" i="1" s="1"/>
  <c r="AC220" i="1" s="1"/>
  <c r="O220" i="1"/>
  <c r="AJ98" i="1"/>
  <c r="AG98" i="1"/>
  <c r="AH98" i="1" s="1"/>
  <c r="AE101" i="1"/>
  <c r="AF101" i="1" s="1"/>
  <c r="AD101" i="1"/>
  <c r="AD106" i="1"/>
  <c r="AE106" i="1"/>
  <c r="AF106" i="1" s="1"/>
  <c r="AD157" i="1"/>
  <c r="AE157" i="1"/>
  <c r="AF157" i="1" s="1"/>
  <c r="AD166" i="1"/>
  <c r="AE166" i="1"/>
  <c r="AF166" i="1" s="1"/>
  <c r="AE186" i="1"/>
  <c r="AF186" i="1" s="1"/>
  <c r="AD186" i="1"/>
  <c r="AE253" i="1"/>
  <c r="AF253" i="1" s="1"/>
  <c r="AD253" i="1"/>
  <c r="AJ266" i="1"/>
  <c r="AG266" i="1"/>
  <c r="AH266" i="1" s="1"/>
  <c r="AE197" i="1"/>
  <c r="AF197" i="1" s="1"/>
  <c r="AD197" i="1"/>
  <c r="AE250" i="1"/>
  <c r="AF250" i="1" s="1"/>
  <c r="AD250" i="1"/>
  <c r="AE304" i="1"/>
  <c r="AF304" i="1" s="1"/>
  <c r="AD304" i="1"/>
  <c r="AE314" i="1"/>
  <c r="AF314" i="1" s="1"/>
  <c r="AD314" i="1"/>
  <c r="T362" i="1"/>
  <c r="U362" i="1" s="1"/>
  <c r="S362" i="1"/>
  <c r="R362" i="1"/>
  <c r="AE365" i="1"/>
  <c r="AF365" i="1" s="1"/>
  <c r="AD365" i="1"/>
  <c r="AJ307" i="1"/>
  <c r="AG307" i="1"/>
  <c r="AH307" i="1" s="1"/>
  <c r="R308" i="1"/>
  <c r="T308" i="1"/>
  <c r="U308" i="1" s="1"/>
  <c r="S308" i="1"/>
  <c r="P308" i="1"/>
  <c r="Q308" i="1" s="1"/>
  <c r="V308" i="1" s="1"/>
  <c r="W308" i="1" s="1"/>
  <c r="X308" i="1" s="1"/>
  <c r="Y308" i="1" s="1"/>
  <c r="Z308" i="1" s="1"/>
  <c r="AA308" i="1" s="1"/>
  <c r="AB308" i="1" s="1"/>
  <c r="AC308" i="1" s="1"/>
  <c r="O308" i="1"/>
  <c r="T361" i="1"/>
  <c r="U361" i="1" s="1"/>
  <c r="S361" i="1"/>
  <c r="R361" i="1"/>
  <c r="O366" i="1"/>
  <c r="P366" i="1"/>
  <c r="Q366" i="1" s="1"/>
  <c r="V366" i="1" s="1"/>
  <c r="W366" i="1" s="1"/>
  <c r="X366" i="1" s="1"/>
  <c r="Y366" i="1" s="1"/>
  <c r="Z366" i="1" s="1"/>
  <c r="AA366" i="1" s="1"/>
  <c r="AB366" i="1" s="1"/>
  <c r="AC366" i="1" s="1"/>
  <c r="R358" i="1"/>
  <c r="S358" i="1"/>
  <c r="T358" i="1"/>
  <c r="U358" i="1" s="1"/>
  <c r="O358" i="1"/>
  <c r="P358" i="1"/>
  <c r="Q358" i="1" s="1"/>
  <c r="V358" i="1" s="1"/>
  <c r="W358" i="1" s="1"/>
  <c r="X358" i="1" s="1"/>
  <c r="Y358" i="1" s="1"/>
  <c r="Z358" i="1" s="1"/>
  <c r="AA358" i="1" s="1"/>
  <c r="AB358" i="1" s="1"/>
  <c r="AC358" i="1" s="1"/>
  <c r="AJ81" i="1"/>
  <c r="AG81" i="1"/>
  <c r="AH81" i="1" s="1"/>
  <c r="R191" i="1"/>
  <c r="T191" i="1"/>
  <c r="U191" i="1" s="1"/>
  <c r="S191" i="1"/>
  <c r="T215" i="1"/>
  <c r="U215" i="1" s="1"/>
  <c r="S215" i="1"/>
  <c r="R215" i="1"/>
  <c r="O215" i="1"/>
  <c r="P215" i="1"/>
  <c r="Q215" i="1" s="1"/>
  <c r="V215" i="1" s="1"/>
  <c r="W215" i="1" s="1"/>
  <c r="X215" i="1" s="1"/>
  <c r="Y215" i="1" s="1"/>
  <c r="Z215" i="1" s="1"/>
  <c r="AA215" i="1" s="1"/>
  <c r="AB215" i="1" s="1"/>
  <c r="AC215" i="1" s="1"/>
  <c r="O6" i="1"/>
  <c r="P6" i="1"/>
  <c r="Q6" i="1" s="1"/>
  <c r="V6" i="1" s="1"/>
  <c r="W6" i="1" s="1"/>
  <c r="X6" i="1" s="1"/>
  <c r="Y6" i="1" s="1"/>
  <c r="Z6" i="1" s="1"/>
  <c r="AA6" i="1" s="1"/>
  <c r="AB6" i="1" s="1"/>
  <c r="AC6" i="1" s="1"/>
  <c r="O25" i="1"/>
  <c r="P25" i="1"/>
  <c r="Q25" i="1" s="1"/>
  <c r="V25" i="1" s="1"/>
  <c r="W25" i="1" s="1"/>
  <c r="X25" i="1" s="1"/>
  <c r="Y25" i="1" s="1"/>
  <c r="Z25" i="1" s="1"/>
  <c r="AA25" i="1" s="1"/>
  <c r="AB25" i="1" s="1"/>
  <c r="AC25" i="1" s="1"/>
  <c r="O54" i="1"/>
  <c r="P54" i="1"/>
  <c r="Q54" i="1" s="1"/>
  <c r="V54" i="1" s="1"/>
  <c r="W54" i="1" s="1"/>
  <c r="X54" i="1" s="1"/>
  <c r="Y54" i="1" s="1"/>
  <c r="Z54" i="1" s="1"/>
  <c r="AA54" i="1" s="1"/>
  <c r="AB54" i="1" s="1"/>
  <c r="AC54" i="1" s="1"/>
  <c r="O56" i="1"/>
  <c r="P56" i="1"/>
  <c r="Q56" i="1" s="1"/>
  <c r="V56" i="1" s="1"/>
  <c r="W56" i="1" s="1"/>
  <c r="X56" i="1" s="1"/>
  <c r="Y56" i="1" s="1"/>
  <c r="Z56" i="1" s="1"/>
  <c r="AA56" i="1" s="1"/>
  <c r="AB56" i="1" s="1"/>
  <c r="AC56" i="1" s="1"/>
  <c r="P105" i="1"/>
  <c r="Q105" i="1" s="1"/>
  <c r="V105" i="1" s="1"/>
  <c r="W105" i="1" s="1"/>
  <c r="X105" i="1" s="1"/>
  <c r="Y105" i="1" s="1"/>
  <c r="Z105" i="1" s="1"/>
  <c r="AA105" i="1" s="1"/>
  <c r="AB105" i="1" s="1"/>
  <c r="AC105" i="1" s="1"/>
  <c r="O105" i="1"/>
  <c r="O58" i="1"/>
  <c r="P58" i="1"/>
  <c r="Q58" i="1" s="1"/>
  <c r="V58" i="1" s="1"/>
  <c r="W58" i="1" s="1"/>
  <c r="X58" i="1" s="1"/>
  <c r="Y58" i="1" s="1"/>
  <c r="Z58" i="1" s="1"/>
  <c r="AA58" i="1" s="1"/>
  <c r="AB58" i="1" s="1"/>
  <c r="AC58" i="1" s="1"/>
  <c r="P204" i="1"/>
  <c r="Q204" i="1" s="1"/>
  <c r="V204" i="1" s="1"/>
  <c r="W204" i="1" s="1"/>
  <c r="X204" i="1" s="1"/>
  <c r="Y204" i="1" s="1"/>
  <c r="Z204" i="1" s="1"/>
  <c r="AA204" i="1" s="1"/>
  <c r="AB204" i="1" s="1"/>
  <c r="AC204" i="1" s="1"/>
  <c r="O204" i="1"/>
  <c r="O319" i="1"/>
  <c r="P319" i="1"/>
  <c r="Q319" i="1" s="1"/>
  <c r="V319" i="1" s="1"/>
  <c r="W319" i="1" s="1"/>
  <c r="X319" i="1" s="1"/>
  <c r="Y319" i="1" s="1"/>
  <c r="Z319" i="1" s="1"/>
  <c r="AA319" i="1" s="1"/>
  <c r="AB319" i="1" s="1"/>
  <c r="AC319" i="1" s="1"/>
  <c r="O311" i="1"/>
  <c r="P311" i="1"/>
  <c r="Q311" i="1" s="1"/>
  <c r="V311" i="1" s="1"/>
  <c r="W311" i="1" s="1"/>
  <c r="X311" i="1" s="1"/>
  <c r="Y311" i="1" s="1"/>
  <c r="Z311" i="1" s="1"/>
  <c r="AA311" i="1" s="1"/>
  <c r="AB311" i="1" s="1"/>
  <c r="AC311" i="1" s="1"/>
  <c r="P152" i="1"/>
  <c r="Q152" i="1" s="1"/>
  <c r="V152" i="1" s="1"/>
  <c r="W152" i="1" s="1"/>
  <c r="X152" i="1" s="1"/>
  <c r="Y152" i="1" s="1"/>
  <c r="Z152" i="1" s="1"/>
  <c r="AA152" i="1" s="1"/>
  <c r="AB152" i="1" s="1"/>
  <c r="AC152" i="1" s="1"/>
  <c r="O152" i="1"/>
  <c r="AE59" i="1"/>
  <c r="AF59" i="1" s="1"/>
  <c r="AD59" i="1"/>
  <c r="P87" i="1"/>
  <c r="Q87" i="1" s="1"/>
  <c r="V87" i="1" s="1"/>
  <c r="W87" i="1" s="1"/>
  <c r="X87" i="1" s="1"/>
  <c r="Y87" i="1" s="1"/>
  <c r="Z87" i="1" s="1"/>
  <c r="AA87" i="1" s="1"/>
  <c r="AB87" i="1" s="1"/>
  <c r="AC87" i="1" s="1"/>
  <c r="O87" i="1"/>
  <c r="P103" i="1"/>
  <c r="Q103" i="1" s="1"/>
  <c r="V103" i="1" s="1"/>
  <c r="W103" i="1" s="1"/>
  <c r="X103" i="1" s="1"/>
  <c r="Y103" i="1" s="1"/>
  <c r="Z103" i="1" s="1"/>
  <c r="AA103" i="1" s="1"/>
  <c r="AB103" i="1" s="1"/>
  <c r="AC103" i="1" s="1"/>
  <c r="O103" i="1"/>
  <c r="P104" i="1"/>
  <c r="Q104" i="1" s="1"/>
  <c r="V104" i="1" s="1"/>
  <c r="W104" i="1" s="1"/>
  <c r="X104" i="1" s="1"/>
  <c r="Y104" i="1" s="1"/>
  <c r="Z104" i="1" s="1"/>
  <c r="AA104" i="1" s="1"/>
  <c r="AB104" i="1" s="1"/>
  <c r="AC104" i="1" s="1"/>
  <c r="O104" i="1"/>
  <c r="P107" i="1"/>
  <c r="Q107" i="1" s="1"/>
  <c r="V107" i="1" s="1"/>
  <c r="W107" i="1" s="1"/>
  <c r="X107" i="1" s="1"/>
  <c r="Y107" i="1" s="1"/>
  <c r="Z107" i="1" s="1"/>
  <c r="AA107" i="1" s="1"/>
  <c r="AB107" i="1" s="1"/>
  <c r="AC107" i="1" s="1"/>
  <c r="O107" i="1"/>
  <c r="P112" i="1"/>
  <c r="Q112" i="1" s="1"/>
  <c r="V112" i="1" s="1"/>
  <c r="W112" i="1" s="1"/>
  <c r="X112" i="1" s="1"/>
  <c r="Y112" i="1" s="1"/>
  <c r="Z112" i="1" s="1"/>
  <c r="AA112" i="1" s="1"/>
  <c r="AB112" i="1" s="1"/>
  <c r="AC112" i="1" s="1"/>
  <c r="O112" i="1"/>
  <c r="P113" i="1"/>
  <c r="Q113" i="1" s="1"/>
  <c r="V113" i="1" s="1"/>
  <c r="W113" i="1" s="1"/>
  <c r="X113" i="1" s="1"/>
  <c r="Y113" i="1" s="1"/>
  <c r="Z113" i="1" s="1"/>
  <c r="AA113" i="1" s="1"/>
  <c r="AB113" i="1" s="1"/>
  <c r="AC113" i="1" s="1"/>
  <c r="O113" i="1"/>
  <c r="P145" i="1"/>
  <c r="Q145" i="1" s="1"/>
  <c r="V145" i="1" s="1"/>
  <c r="W145" i="1" s="1"/>
  <c r="X145" i="1" s="1"/>
  <c r="Y145" i="1" s="1"/>
  <c r="Z145" i="1" s="1"/>
  <c r="AA145" i="1" s="1"/>
  <c r="AB145" i="1" s="1"/>
  <c r="AC145" i="1" s="1"/>
  <c r="O145" i="1"/>
  <c r="P153" i="1"/>
  <c r="Q153" i="1" s="1"/>
  <c r="V153" i="1" s="1"/>
  <c r="W153" i="1" s="1"/>
  <c r="X153" i="1" s="1"/>
  <c r="Y153" i="1" s="1"/>
  <c r="Z153" i="1" s="1"/>
  <c r="AA153" i="1" s="1"/>
  <c r="AB153" i="1" s="1"/>
  <c r="AC153" i="1" s="1"/>
  <c r="O153" i="1"/>
  <c r="P205" i="1"/>
  <c r="Q205" i="1" s="1"/>
  <c r="V205" i="1" s="1"/>
  <c r="W205" i="1" s="1"/>
  <c r="X205" i="1" s="1"/>
  <c r="Y205" i="1" s="1"/>
  <c r="Z205" i="1" s="1"/>
  <c r="AA205" i="1" s="1"/>
  <c r="AB205" i="1" s="1"/>
  <c r="AC205" i="1" s="1"/>
  <c r="O205" i="1"/>
  <c r="AW244" i="1"/>
  <c r="AY244" i="1"/>
  <c r="AZ244" i="1" s="1"/>
  <c r="BA244" i="1" s="1"/>
  <c r="P315" i="1"/>
  <c r="Q315" i="1" s="1"/>
  <c r="V315" i="1" s="1"/>
  <c r="W315" i="1" s="1"/>
  <c r="X315" i="1" s="1"/>
  <c r="Y315" i="1" s="1"/>
  <c r="Z315" i="1" s="1"/>
  <c r="AA315" i="1" s="1"/>
  <c r="AB315" i="1" s="1"/>
  <c r="AC315" i="1" s="1"/>
  <c r="O315" i="1"/>
  <c r="P92" i="1"/>
  <c r="Q92" i="1" s="1"/>
  <c r="V92" i="1" s="1"/>
  <c r="W92" i="1" s="1"/>
  <c r="X92" i="1" s="1"/>
  <c r="Y92" i="1" s="1"/>
  <c r="Z92" i="1" s="1"/>
  <c r="AA92" i="1" s="1"/>
  <c r="AB92" i="1" s="1"/>
  <c r="AC92" i="1" s="1"/>
  <c r="O92" i="1"/>
  <c r="P102" i="1"/>
  <c r="Q102" i="1" s="1"/>
  <c r="V102" i="1" s="1"/>
  <c r="W102" i="1" s="1"/>
  <c r="X102" i="1" s="1"/>
  <c r="Y102" i="1" s="1"/>
  <c r="Z102" i="1" s="1"/>
  <c r="AA102" i="1" s="1"/>
  <c r="AB102" i="1" s="1"/>
  <c r="AC102" i="1" s="1"/>
  <c r="O102" i="1"/>
  <c r="P108" i="1"/>
  <c r="Q108" i="1" s="1"/>
  <c r="V108" i="1" s="1"/>
  <c r="W108" i="1" s="1"/>
  <c r="X108" i="1" s="1"/>
  <c r="Y108" i="1" s="1"/>
  <c r="Z108" i="1" s="1"/>
  <c r="AA108" i="1" s="1"/>
  <c r="AB108" i="1" s="1"/>
  <c r="AC108" i="1" s="1"/>
  <c r="O108" i="1"/>
  <c r="P111" i="1"/>
  <c r="Q111" i="1" s="1"/>
  <c r="V111" i="1" s="1"/>
  <c r="W111" i="1" s="1"/>
  <c r="X111" i="1" s="1"/>
  <c r="Y111" i="1" s="1"/>
  <c r="Z111" i="1" s="1"/>
  <c r="AA111" i="1" s="1"/>
  <c r="AB111" i="1" s="1"/>
  <c r="AC111" i="1" s="1"/>
  <c r="O111" i="1"/>
  <c r="P161" i="1"/>
  <c r="Q161" i="1" s="1"/>
  <c r="V161" i="1" s="1"/>
  <c r="W161" i="1" s="1"/>
  <c r="X161" i="1" s="1"/>
  <c r="Y161" i="1" s="1"/>
  <c r="Z161" i="1" s="1"/>
  <c r="AA161" i="1" s="1"/>
  <c r="AB161" i="1" s="1"/>
  <c r="AC161" i="1" s="1"/>
  <c r="O161" i="1"/>
  <c r="P163" i="1"/>
  <c r="Q163" i="1" s="1"/>
  <c r="V163" i="1" s="1"/>
  <c r="W163" i="1" s="1"/>
  <c r="X163" i="1" s="1"/>
  <c r="Y163" i="1" s="1"/>
  <c r="Z163" i="1" s="1"/>
  <c r="AA163" i="1" s="1"/>
  <c r="AB163" i="1" s="1"/>
  <c r="AC163" i="1" s="1"/>
  <c r="O163" i="1"/>
  <c r="P165" i="1"/>
  <c r="Q165" i="1" s="1"/>
  <c r="V165" i="1" s="1"/>
  <c r="W165" i="1" s="1"/>
  <c r="X165" i="1" s="1"/>
  <c r="Y165" i="1" s="1"/>
  <c r="Z165" i="1" s="1"/>
  <c r="AA165" i="1" s="1"/>
  <c r="AB165" i="1" s="1"/>
  <c r="AC165" i="1" s="1"/>
  <c r="O165" i="1"/>
  <c r="P189" i="1"/>
  <c r="Q189" i="1" s="1"/>
  <c r="V189" i="1" s="1"/>
  <c r="W189" i="1" s="1"/>
  <c r="X189" i="1" s="1"/>
  <c r="Y189" i="1" s="1"/>
  <c r="Z189" i="1" s="1"/>
  <c r="AA189" i="1" s="1"/>
  <c r="AB189" i="1" s="1"/>
  <c r="AC189" i="1" s="1"/>
  <c r="O189" i="1"/>
  <c r="O193" i="1"/>
  <c r="P193" i="1"/>
  <c r="Q193" i="1" s="1"/>
  <c r="V193" i="1" s="1"/>
  <c r="W193" i="1" s="1"/>
  <c r="X193" i="1" s="1"/>
  <c r="Y193" i="1" s="1"/>
  <c r="Z193" i="1" s="1"/>
  <c r="AA193" i="1" s="1"/>
  <c r="AB193" i="1" s="1"/>
  <c r="AC193" i="1" s="1"/>
  <c r="P196" i="1"/>
  <c r="Q196" i="1" s="1"/>
  <c r="V196" i="1" s="1"/>
  <c r="W196" i="1" s="1"/>
  <c r="X196" i="1" s="1"/>
  <c r="Y196" i="1" s="1"/>
  <c r="Z196" i="1" s="1"/>
  <c r="AA196" i="1" s="1"/>
  <c r="AB196" i="1" s="1"/>
  <c r="AC196" i="1" s="1"/>
  <c r="O196" i="1"/>
  <c r="O200" i="1"/>
  <c r="P200" i="1"/>
  <c r="Q200" i="1" s="1"/>
  <c r="V200" i="1" s="1"/>
  <c r="W200" i="1" s="1"/>
  <c r="X200" i="1" s="1"/>
  <c r="Y200" i="1" s="1"/>
  <c r="Z200" i="1" s="1"/>
  <c r="AA200" i="1" s="1"/>
  <c r="AB200" i="1" s="1"/>
  <c r="AC200" i="1" s="1"/>
  <c r="O201" i="1"/>
  <c r="P201" i="1"/>
  <c r="Q201" i="1" s="1"/>
  <c r="V201" i="1" s="1"/>
  <c r="W201" i="1" s="1"/>
  <c r="X201" i="1" s="1"/>
  <c r="Y201" i="1" s="1"/>
  <c r="Z201" i="1" s="1"/>
  <c r="AA201" i="1" s="1"/>
  <c r="AB201" i="1" s="1"/>
  <c r="AC201" i="1" s="1"/>
  <c r="O273" i="1"/>
  <c r="P273" i="1"/>
  <c r="Q273" i="1" s="1"/>
  <c r="V273" i="1" s="1"/>
  <c r="W273" i="1" s="1"/>
  <c r="X273" i="1" s="1"/>
  <c r="Y273" i="1" s="1"/>
  <c r="Z273" i="1" s="1"/>
  <c r="AA273" i="1" s="1"/>
  <c r="AB273" i="1" s="1"/>
  <c r="AC273" i="1" s="1"/>
  <c r="P360" i="1"/>
  <c r="Q360" i="1" s="1"/>
  <c r="V360" i="1" s="1"/>
  <c r="W360" i="1" s="1"/>
  <c r="X360" i="1" s="1"/>
  <c r="Y360" i="1" s="1"/>
  <c r="Z360" i="1" s="1"/>
  <c r="AA360" i="1" s="1"/>
  <c r="AB360" i="1" s="1"/>
  <c r="AC360" i="1" s="1"/>
  <c r="O360" i="1"/>
  <c r="O148" i="1"/>
  <c r="P148" i="1"/>
  <c r="Q148" i="1" s="1"/>
  <c r="V148" i="1" s="1"/>
  <c r="W148" i="1" s="1"/>
  <c r="X148" i="1" s="1"/>
  <c r="Y148" i="1" s="1"/>
  <c r="Z148" i="1" s="1"/>
  <c r="AA148" i="1" s="1"/>
  <c r="AB148" i="1" s="1"/>
  <c r="AC148" i="1" s="1"/>
  <c r="O150" i="1"/>
  <c r="P150" i="1"/>
  <c r="Q150" i="1" s="1"/>
  <c r="V150" i="1" s="1"/>
  <c r="W150" i="1" s="1"/>
  <c r="X150" i="1" s="1"/>
  <c r="Y150" i="1" s="1"/>
  <c r="Z150" i="1" s="1"/>
  <c r="AA150" i="1" s="1"/>
  <c r="AB150" i="1" s="1"/>
  <c r="AC150" i="1" s="1"/>
  <c r="P156" i="1"/>
  <c r="Q156" i="1" s="1"/>
  <c r="V156" i="1" s="1"/>
  <c r="W156" i="1" s="1"/>
  <c r="X156" i="1" s="1"/>
  <c r="Y156" i="1" s="1"/>
  <c r="Z156" i="1" s="1"/>
  <c r="AA156" i="1" s="1"/>
  <c r="AB156" i="1" s="1"/>
  <c r="AC156" i="1" s="1"/>
  <c r="O156" i="1"/>
  <c r="P192" i="1"/>
  <c r="Q192" i="1" s="1"/>
  <c r="V192" i="1" s="1"/>
  <c r="W192" i="1" s="1"/>
  <c r="X192" i="1" s="1"/>
  <c r="Y192" i="1" s="1"/>
  <c r="Z192" i="1" s="1"/>
  <c r="AA192" i="1" s="1"/>
  <c r="AB192" i="1" s="1"/>
  <c r="AC192" i="1" s="1"/>
  <c r="O192" i="1"/>
  <c r="O206" i="1"/>
  <c r="P206" i="1"/>
  <c r="Q206" i="1" s="1"/>
  <c r="V206" i="1" s="1"/>
  <c r="W206" i="1" s="1"/>
  <c r="X206" i="1" s="1"/>
  <c r="Y206" i="1" s="1"/>
  <c r="Z206" i="1" s="1"/>
  <c r="AA206" i="1" s="1"/>
  <c r="AB206" i="1" s="1"/>
  <c r="AC206" i="1" s="1"/>
  <c r="O210" i="1"/>
  <c r="P210" i="1"/>
  <c r="Q210" i="1" s="1"/>
  <c r="V210" i="1" s="1"/>
  <c r="W210" i="1" s="1"/>
  <c r="X210" i="1" s="1"/>
  <c r="Y210" i="1" s="1"/>
  <c r="Z210" i="1" s="1"/>
  <c r="AA210" i="1" s="1"/>
  <c r="AB210" i="1" s="1"/>
  <c r="AC210" i="1" s="1"/>
  <c r="O217" i="1"/>
  <c r="P217" i="1"/>
  <c r="Q217" i="1" s="1"/>
  <c r="V217" i="1" s="1"/>
  <c r="W217" i="1" s="1"/>
  <c r="X217" i="1" s="1"/>
  <c r="Y217" i="1" s="1"/>
  <c r="Z217" i="1" s="1"/>
  <c r="AA217" i="1" s="1"/>
  <c r="AB217" i="1" s="1"/>
  <c r="AC217" i="1" s="1"/>
  <c r="P248" i="1"/>
  <c r="Q248" i="1" s="1"/>
  <c r="V248" i="1" s="1"/>
  <c r="W248" i="1" s="1"/>
  <c r="X248" i="1" s="1"/>
  <c r="Y248" i="1" s="1"/>
  <c r="Z248" i="1" s="1"/>
  <c r="AA248" i="1" s="1"/>
  <c r="AB248" i="1" s="1"/>
  <c r="AC248" i="1" s="1"/>
  <c r="O248" i="1"/>
  <c r="O254" i="1"/>
  <c r="P254" i="1"/>
  <c r="Q254" i="1" s="1"/>
  <c r="V254" i="1" s="1"/>
  <c r="W254" i="1" s="1"/>
  <c r="X254" i="1" s="1"/>
  <c r="Y254" i="1" s="1"/>
  <c r="Z254" i="1" s="1"/>
  <c r="AA254" i="1" s="1"/>
  <c r="AB254" i="1" s="1"/>
  <c r="AC254" i="1" s="1"/>
  <c r="AE12" i="1"/>
  <c r="AF12" i="1" s="1"/>
  <c r="AD12" i="1"/>
  <c r="P162" i="1"/>
  <c r="Q162" i="1" s="1"/>
  <c r="V162" i="1" s="1"/>
  <c r="W162" i="1" s="1"/>
  <c r="X162" i="1" s="1"/>
  <c r="Y162" i="1" s="1"/>
  <c r="Z162" i="1" s="1"/>
  <c r="AA162" i="1" s="1"/>
  <c r="AB162" i="1" s="1"/>
  <c r="AC162" i="1" s="1"/>
  <c r="O162" i="1"/>
  <c r="AD190" i="1"/>
  <c r="AE190" i="1"/>
  <c r="AF190" i="1" s="1"/>
  <c r="P207" i="1"/>
  <c r="Q207" i="1" s="1"/>
  <c r="V207" i="1" s="1"/>
  <c r="W207" i="1" s="1"/>
  <c r="X207" i="1" s="1"/>
  <c r="Y207" i="1" s="1"/>
  <c r="Z207" i="1" s="1"/>
  <c r="AA207" i="1" s="1"/>
  <c r="AB207" i="1" s="1"/>
  <c r="AC207" i="1" s="1"/>
  <c r="O207" i="1"/>
  <c r="P212" i="1"/>
  <c r="Q212" i="1" s="1"/>
  <c r="V212" i="1" s="1"/>
  <c r="W212" i="1" s="1"/>
  <c r="X212" i="1" s="1"/>
  <c r="Y212" i="1" s="1"/>
  <c r="Z212" i="1" s="1"/>
  <c r="AA212" i="1" s="1"/>
  <c r="AB212" i="1" s="1"/>
  <c r="AC212" i="1" s="1"/>
  <c r="O212" i="1"/>
  <c r="P218" i="1"/>
  <c r="Q218" i="1" s="1"/>
  <c r="V218" i="1" s="1"/>
  <c r="W218" i="1" s="1"/>
  <c r="X218" i="1" s="1"/>
  <c r="Y218" i="1" s="1"/>
  <c r="Z218" i="1" s="1"/>
  <c r="AA218" i="1" s="1"/>
  <c r="AB218" i="1" s="1"/>
  <c r="AC218" i="1" s="1"/>
  <c r="O218" i="1"/>
  <c r="O246" i="1"/>
  <c r="P246" i="1"/>
  <c r="Q246" i="1" s="1"/>
  <c r="V246" i="1" s="1"/>
  <c r="W246" i="1" s="1"/>
  <c r="X246" i="1" s="1"/>
  <c r="Y246" i="1" s="1"/>
  <c r="Z246" i="1" s="1"/>
  <c r="AA246" i="1" s="1"/>
  <c r="AB246" i="1" s="1"/>
  <c r="AC246" i="1" s="1"/>
  <c r="O247" i="1"/>
  <c r="P247" i="1"/>
  <c r="Q247" i="1" s="1"/>
  <c r="V247" i="1" s="1"/>
  <c r="W247" i="1" s="1"/>
  <c r="X247" i="1" s="1"/>
  <c r="Y247" i="1" s="1"/>
  <c r="Z247" i="1" s="1"/>
  <c r="AA247" i="1" s="1"/>
  <c r="AB247" i="1" s="1"/>
  <c r="AC247" i="1" s="1"/>
  <c r="P251" i="1"/>
  <c r="Q251" i="1" s="1"/>
  <c r="V251" i="1" s="1"/>
  <c r="W251" i="1" s="1"/>
  <c r="X251" i="1" s="1"/>
  <c r="Y251" i="1" s="1"/>
  <c r="Z251" i="1" s="1"/>
  <c r="AA251" i="1" s="1"/>
  <c r="AB251" i="1" s="1"/>
  <c r="AC251" i="1" s="1"/>
  <c r="O251" i="1"/>
  <c r="P262" i="1"/>
  <c r="Q262" i="1" s="1"/>
  <c r="V262" i="1" s="1"/>
  <c r="W262" i="1" s="1"/>
  <c r="X262" i="1" s="1"/>
  <c r="Y262" i="1" s="1"/>
  <c r="Z262" i="1" s="1"/>
  <c r="AA262" i="1" s="1"/>
  <c r="AB262" i="1" s="1"/>
  <c r="AC262" i="1" s="1"/>
  <c r="O262" i="1"/>
  <c r="P269" i="1"/>
  <c r="Q269" i="1" s="1"/>
  <c r="V269" i="1" s="1"/>
  <c r="W269" i="1" s="1"/>
  <c r="X269" i="1" s="1"/>
  <c r="Y269" i="1" s="1"/>
  <c r="Z269" i="1" s="1"/>
  <c r="AA269" i="1" s="1"/>
  <c r="AB269" i="1" s="1"/>
  <c r="AC269" i="1" s="1"/>
  <c r="O269" i="1"/>
  <c r="P271" i="1"/>
  <c r="Q271" i="1" s="1"/>
  <c r="V271" i="1" s="1"/>
  <c r="W271" i="1" s="1"/>
  <c r="X271" i="1" s="1"/>
  <c r="Y271" i="1" s="1"/>
  <c r="Z271" i="1" s="1"/>
  <c r="AA271" i="1" s="1"/>
  <c r="AB271" i="1" s="1"/>
  <c r="AC271" i="1" s="1"/>
  <c r="O271" i="1"/>
  <c r="P303" i="1"/>
  <c r="Q303" i="1" s="1"/>
  <c r="V303" i="1" s="1"/>
  <c r="W303" i="1" s="1"/>
  <c r="X303" i="1" s="1"/>
  <c r="Y303" i="1" s="1"/>
  <c r="Z303" i="1" s="1"/>
  <c r="AA303" i="1" s="1"/>
  <c r="AB303" i="1" s="1"/>
  <c r="AC303" i="1" s="1"/>
  <c r="O303" i="1"/>
  <c r="P309" i="1"/>
  <c r="Q309" i="1" s="1"/>
  <c r="V309" i="1" s="1"/>
  <c r="W309" i="1" s="1"/>
  <c r="X309" i="1" s="1"/>
  <c r="Y309" i="1" s="1"/>
  <c r="Z309" i="1" s="1"/>
  <c r="AA309" i="1" s="1"/>
  <c r="AB309" i="1" s="1"/>
  <c r="AC309" i="1" s="1"/>
  <c r="O309" i="1"/>
  <c r="P313" i="1"/>
  <c r="Q313" i="1" s="1"/>
  <c r="V313" i="1" s="1"/>
  <c r="W313" i="1" s="1"/>
  <c r="X313" i="1" s="1"/>
  <c r="Y313" i="1" s="1"/>
  <c r="Z313" i="1" s="1"/>
  <c r="AA313" i="1" s="1"/>
  <c r="AB313" i="1" s="1"/>
  <c r="AC313" i="1" s="1"/>
  <c r="O313" i="1"/>
  <c r="O318" i="1"/>
  <c r="P318" i="1"/>
  <c r="Q318" i="1" s="1"/>
  <c r="V318" i="1" s="1"/>
  <c r="W318" i="1" s="1"/>
  <c r="X318" i="1" s="1"/>
  <c r="Y318" i="1" s="1"/>
  <c r="Z318" i="1" s="1"/>
  <c r="AA318" i="1" s="1"/>
  <c r="AB318" i="1" s="1"/>
  <c r="AC318" i="1" s="1"/>
  <c r="P321" i="1"/>
  <c r="Q321" i="1" s="1"/>
  <c r="V321" i="1" s="1"/>
  <c r="W321" i="1" s="1"/>
  <c r="X321" i="1" s="1"/>
  <c r="Y321" i="1" s="1"/>
  <c r="Z321" i="1" s="1"/>
  <c r="AA321" i="1" s="1"/>
  <c r="AB321" i="1" s="1"/>
  <c r="AC321" i="1" s="1"/>
  <c r="O321" i="1"/>
  <c r="P322" i="1"/>
  <c r="Q322" i="1" s="1"/>
  <c r="V322" i="1" s="1"/>
  <c r="W322" i="1" s="1"/>
  <c r="X322" i="1" s="1"/>
  <c r="Y322" i="1" s="1"/>
  <c r="Z322" i="1" s="1"/>
  <c r="AA322" i="1" s="1"/>
  <c r="AB322" i="1" s="1"/>
  <c r="AC322" i="1" s="1"/>
  <c r="O322" i="1"/>
  <c r="O368" i="1"/>
  <c r="P368" i="1"/>
  <c r="Q368" i="1" s="1"/>
  <c r="V368" i="1" s="1"/>
  <c r="W368" i="1" s="1"/>
  <c r="X368" i="1" s="1"/>
  <c r="Y368" i="1" s="1"/>
  <c r="Z368" i="1" s="1"/>
  <c r="AA368" i="1" s="1"/>
  <c r="AB368" i="1" s="1"/>
  <c r="AC368" i="1" s="1"/>
  <c r="P356" i="1"/>
  <c r="Q356" i="1" s="1"/>
  <c r="V356" i="1" s="1"/>
  <c r="W356" i="1" s="1"/>
  <c r="X356" i="1" s="1"/>
  <c r="Y356" i="1" s="1"/>
  <c r="Z356" i="1" s="1"/>
  <c r="AA356" i="1" s="1"/>
  <c r="AB356" i="1" s="1"/>
  <c r="AC356" i="1" s="1"/>
  <c r="O356" i="1"/>
  <c r="P261" i="1"/>
  <c r="Q261" i="1" s="1"/>
  <c r="V261" i="1" s="1"/>
  <c r="W261" i="1" s="1"/>
  <c r="X261" i="1" s="1"/>
  <c r="Y261" i="1" s="1"/>
  <c r="Z261" i="1" s="1"/>
  <c r="AA261" i="1" s="1"/>
  <c r="AB261" i="1" s="1"/>
  <c r="AC261" i="1" s="1"/>
  <c r="O261" i="1"/>
  <c r="O327" i="1"/>
  <c r="P327" i="1"/>
  <c r="Q327" i="1" s="1"/>
  <c r="V327" i="1" s="1"/>
  <c r="W327" i="1" s="1"/>
  <c r="X327" i="1" s="1"/>
  <c r="Y327" i="1" s="1"/>
  <c r="Z327" i="1" s="1"/>
  <c r="AA327" i="1" s="1"/>
  <c r="AB327" i="1" s="1"/>
  <c r="AC327" i="1" s="1"/>
  <c r="P363" i="1"/>
  <c r="Q363" i="1" s="1"/>
  <c r="V363" i="1" s="1"/>
  <c r="W363" i="1" s="1"/>
  <c r="X363" i="1" s="1"/>
  <c r="Y363" i="1" s="1"/>
  <c r="Z363" i="1" s="1"/>
  <c r="AA363" i="1" s="1"/>
  <c r="AB363" i="1" s="1"/>
  <c r="AC363" i="1" s="1"/>
  <c r="O363" i="1"/>
  <c r="O312" i="1"/>
  <c r="P312" i="1"/>
  <c r="Q312" i="1" s="1"/>
  <c r="V312" i="1" s="1"/>
  <c r="W312" i="1" s="1"/>
  <c r="X312" i="1" s="1"/>
  <c r="Y312" i="1" s="1"/>
  <c r="Z312" i="1" s="1"/>
  <c r="AA312" i="1" s="1"/>
  <c r="AB312" i="1" s="1"/>
  <c r="AC312" i="1" s="1"/>
  <c r="P82" i="1"/>
  <c r="Q82" i="1" s="1"/>
  <c r="V82" i="1" s="1"/>
  <c r="W82" i="1" s="1"/>
  <c r="X82" i="1" s="1"/>
  <c r="Y82" i="1" s="1"/>
  <c r="Z82" i="1" s="1"/>
  <c r="AA82" i="1" s="1"/>
  <c r="AB82" i="1" s="1"/>
  <c r="AC82" i="1" s="1"/>
  <c r="O82" i="1"/>
  <c r="P93" i="1"/>
  <c r="Q93" i="1" s="1"/>
  <c r="V93" i="1" s="1"/>
  <c r="W93" i="1" s="1"/>
  <c r="X93" i="1" s="1"/>
  <c r="Y93" i="1" s="1"/>
  <c r="Z93" i="1" s="1"/>
  <c r="AA93" i="1" s="1"/>
  <c r="AB93" i="1" s="1"/>
  <c r="AC93" i="1" s="1"/>
  <c r="O93" i="1"/>
  <c r="V264" i="1"/>
  <c r="W264" i="1" s="1"/>
  <c r="X264" i="1" s="1"/>
  <c r="Y264" i="1" s="1"/>
  <c r="Z264" i="1" s="1"/>
  <c r="AA264" i="1" s="1"/>
  <c r="AB264" i="1" s="1"/>
  <c r="AC264" i="1" s="1"/>
  <c r="V357" i="1"/>
  <c r="W357" i="1" s="1"/>
  <c r="X357" i="1" s="1"/>
  <c r="Y357" i="1" s="1"/>
  <c r="Z357" i="1" s="1"/>
  <c r="AA357" i="1" s="1"/>
  <c r="AB357" i="1" s="1"/>
  <c r="AC357" i="1" s="1"/>
  <c r="V371" i="1"/>
  <c r="W371" i="1" s="1"/>
  <c r="X371" i="1" s="1"/>
  <c r="Y371" i="1" s="1"/>
  <c r="Z371" i="1" s="1"/>
  <c r="AA371" i="1" s="1"/>
  <c r="AB371" i="1" s="1"/>
  <c r="AC371" i="1" s="1"/>
  <c r="V94" i="1"/>
  <c r="W94" i="1" s="1"/>
  <c r="X94" i="1" s="1"/>
  <c r="Y94" i="1" s="1"/>
  <c r="Z94" i="1" s="1"/>
  <c r="AA94" i="1" s="1"/>
  <c r="AB94" i="1" s="1"/>
  <c r="AC94" i="1" s="1"/>
  <c r="V97" i="1"/>
  <c r="W97" i="1" s="1"/>
  <c r="X97" i="1" s="1"/>
  <c r="Y97" i="1" s="1"/>
  <c r="Z97" i="1" s="1"/>
  <c r="AA97" i="1" s="1"/>
  <c r="AB97" i="1" s="1"/>
  <c r="AC97" i="1" s="1"/>
  <c r="V109" i="1"/>
  <c r="W109" i="1" s="1"/>
  <c r="X109" i="1" s="1"/>
  <c r="Y109" i="1" s="1"/>
  <c r="Z109" i="1" s="1"/>
  <c r="AA109" i="1" s="1"/>
  <c r="AB109" i="1" s="1"/>
  <c r="AC109" i="1" s="1"/>
  <c r="V147" i="1"/>
  <c r="W147" i="1" s="1"/>
  <c r="X147" i="1" s="1"/>
  <c r="Y147" i="1" s="1"/>
  <c r="Z147" i="1" s="1"/>
  <c r="AA147" i="1" s="1"/>
  <c r="AB147" i="1" s="1"/>
  <c r="AC147" i="1" s="1"/>
  <c r="V263" i="1"/>
  <c r="W263" i="1" s="1"/>
  <c r="X263" i="1" s="1"/>
  <c r="Y263" i="1" s="1"/>
  <c r="Z263" i="1" s="1"/>
  <c r="AA263" i="1" s="1"/>
  <c r="AB263" i="1" s="1"/>
  <c r="AC263" i="1" s="1"/>
  <c r="M211" i="1"/>
  <c r="N211" i="1" s="1"/>
  <c r="M362" i="1"/>
  <c r="N362" i="1" s="1"/>
  <c r="M361" i="1"/>
  <c r="N361" i="1" s="1"/>
  <c r="M191" i="1"/>
  <c r="N191" i="1" s="1"/>
  <c r="L5" i="1"/>
  <c r="D8" i="1"/>
  <c r="C8" i="1"/>
  <c r="B8" i="1"/>
  <c r="A9" i="1"/>
  <c r="AK10" i="1" l="1"/>
  <c r="BB10" i="1"/>
  <c r="BE10" i="1"/>
  <c r="AL10" i="1"/>
  <c r="AM10" i="1" s="1"/>
  <c r="AN10" i="1" s="1"/>
  <c r="AI10" i="1"/>
  <c r="AS10" i="1" s="1"/>
  <c r="AT10" i="1" s="1"/>
  <c r="BB11" i="1"/>
  <c r="BE11" i="1"/>
  <c r="AK11" i="1"/>
  <c r="AL11" i="1"/>
  <c r="AM11" i="1" s="1"/>
  <c r="AN11" i="1" s="1"/>
  <c r="AI11" i="1"/>
  <c r="AS11" i="1" s="1"/>
  <c r="AT11" i="1" s="1"/>
  <c r="BB13" i="1"/>
  <c r="AK13" i="1"/>
  <c r="BE13" i="1"/>
  <c r="AI13" i="1"/>
  <c r="AS13" i="1" s="1"/>
  <c r="AT13" i="1" s="1"/>
  <c r="AL13" i="1"/>
  <c r="AM13" i="1" s="1"/>
  <c r="AN13" i="1" s="1"/>
  <c r="AK15" i="1"/>
  <c r="BB15" i="1"/>
  <c r="BE15" i="1"/>
  <c r="AL15" i="1"/>
  <c r="AM15" i="1" s="1"/>
  <c r="AN15" i="1" s="1"/>
  <c r="AI15" i="1"/>
  <c r="AS15" i="1" s="1"/>
  <c r="AT15" i="1" s="1"/>
  <c r="BB16" i="1"/>
  <c r="BE16" i="1"/>
  <c r="AK16" i="1"/>
  <c r="AL16" i="1"/>
  <c r="AM16" i="1" s="1"/>
  <c r="AN16" i="1" s="1"/>
  <c r="AI16" i="1"/>
  <c r="AS16" i="1" s="1"/>
  <c r="AT16" i="1" s="1"/>
  <c r="AK17" i="1"/>
  <c r="BB17" i="1"/>
  <c r="BE17" i="1"/>
  <c r="AI17" i="1"/>
  <c r="AS17" i="1" s="1"/>
  <c r="AT17" i="1" s="1"/>
  <c r="AL17" i="1"/>
  <c r="AM17" i="1" s="1"/>
  <c r="AN17" i="1" s="1"/>
  <c r="AK19" i="1"/>
  <c r="BB19" i="1"/>
  <c r="BE19" i="1"/>
  <c r="AL19" i="1"/>
  <c r="AM19" i="1" s="1"/>
  <c r="AN19" i="1" s="1"/>
  <c r="AI19" i="1"/>
  <c r="AS19" i="1" s="1"/>
  <c r="AT19" i="1" s="1"/>
  <c r="BE20" i="1"/>
  <c r="AK20" i="1"/>
  <c r="BB20" i="1"/>
  <c r="AI20" i="1"/>
  <c r="AS20" i="1" s="1"/>
  <c r="AT20" i="1" s="1"/>
  <c r="AL20" i="1"/>
  <c r="AM20" i="1" s="1"/>
  <c r="AN20" i="1" s="1"/>
  <c r="AK21" i="1"/>
  <c r="BB21" i="1"/>
  <c r="BE21" i="1"/>
  <c r="AL21" i="1"/>
  <c r="AM21" i="1" s="1"/>
  <c r="AN21" i="1" s="1"/>
  <c r="AI21" i="1"/>
  <c r="AS21" i="1" s="1"/>
  <c r="AT21" i="1" s="1"/>
  <c r="AK22" i="1"/>
  <c r="BB22" i="1"/>
  <c r="BE22" i="1"/>
  <c r="AL22" i="1"/>
  <c r="AM22" i="1" s="1"/>
  <c r="AN22" i="1" s="1"/>
  <c r="AI22" i="1"/>
  <c r="AS22" i="1" s="1"/>
  <c r="AT22" i="1" s="1"/>
  <c r="AK23" i="1"/>
  <c r="BB23" i="1"/>
  <c r="BE23" i="1"/>
  <c r="AL23" i="1"/>
  <c r="AM23" i="1" s="1"/>
  <c r="AN23" i="1" s="1"/>
  <c r="AI23" i="1"/>
  <c r="AS23" i="1" s="1"/>
  <c r="AT23" i="1" s="1"/>
  <c r="AK27" i="1"/>
  <c r="BB27" i="1"/>
  <c r="BE27" i="1"/>
  <c r="AL27" i="1"/>
  <c r="AM27" i="1" s="1"/>
  <c r="AN27" i="1" s="1"/>
  <c r="AI27" i="1"/>
  <c r="AS27" i="1" s="1"/>
  <c r="AT27" i="1" s="1"/>
  <c r="AV28" i="1"/>
  <c r="AW28" i="1" s="1"/>
  <c r="AY28" i="1"/>
  <c r="AZ28" i="1" s="1"/>
  <c r="BA28" i="1" s="1"/>
  <c r="AK28" i="1"/>
  <c r="AX28" i="1"/>
  <c r="BB28" i="1"/>
  <c r="BE28" i="1"/>
  <c r="AL28" i="1"/>
  <c r="AM28" i="1" s="1"/>
  <c r="AN28" i="1" s="1"/>
  <c r="AI28" i="1"/>
  <c r="AS28" i="1" s="1"/>
  <c r="AT28" i="1" s="1"/>
  <c r="BB29" i="1"/>
  <c r="BE29" i="1"/>
  <c r="AK29" i="1"/>
  <c r="AL29" i="1"/>
  <c r="AM29" i="1" s="1"/>
  <c r="AN29" i="1" s="1"/>
  <c r="AI29" i="1"/>
  <c r="AS29" i="1" s="1"/>
  <c r="AT29" i="1" s="1"/>
  <c r="AK31" i="1"/>
  <c r="BB31" i="1"/>
  <c r="BE31" i="1"/>
  <c r="AL31" i="1"/>
  <c r="AM31" i="1" s="1"/>
  <c r="AN31" i="1" s="1"/>
  <c r="AI31" i="1"/>
  <c r="AS31" i="1" s="1"/>
  <c r="AT31" i="1" s="1"/>
  <c r="AK32" i="1"/>
  <c r="BB32" i="1"/>
  <c r="BE32" i="1"/>
  <c r="AL32" i="1"/>
  <c r="AM32" i="1" s="1"/>
  <c r="AN32" i="1" s="1"/>
  <c r="AI32" i="1"/>
  <c r="AS32" i="1" s="1"/>
  <c r="AT32" i="1" s="1"/>
  <c r="BB34" i="1"/>
  <c r="BE34" i="1"/>
  <c r="AK34" i="1"/>
  <c r="AL34" i="1"/>
  <c r="AM34" i="1" s="1"/>
  <c r="AN34" i="1" s="1"/>
  <c r="AI34" i="1"/>
  <c r="AS34" i="1" s="1"/>
  <c r="AT34" i="1" s="1"/>
  <c r="BB35" i="1"/>
  <c r="BE35" i="1"/>
  <c r="AK35" i="1"/>
  <c r="AL35" i="1"/>
  <c r="AM35" i="1" s="1"/>
  <c r="AN35" i="1" s="1"/>
  <c r="AI35" i="1"/>
  <c r="AS35" i="1" s="1"/>
  <c r="AT35" i="1" s="1"/>
  <c r="BB36" i="1"/>
  <c r="BE36" i="1"/>
  <c r="AK36" i="1"/>
  <c r="AL36" i="1"/>
  <c r="AM36" i="1" s="1"/>
  <c r="AN36" i="1" s="1"/>
  <c r="AI36" i="1"/>
  <c r="AS36" i="1" s="1"/>
  <c r="AT36" i="1" s="1"/>
  <c r="BB38" i="1"/>
  <c r="BE38" i="1"/>
  <c r="AK38" i="1"/>
  <c r="AI38" i="1"/>
  <c r="AS38" i="1" s="1"/>
  <c r="AT38" i="1" s="1"/>
  <c r="AL38" i="1"/>
  <c r="AM38" i="1" s="1"/>
  <c r="AN38" i="1" s="1"/>
  <c r="BB39" i="1"/>
  <c r="BE39" i="1"/>
  <c r="AK39" i="1"/>
  <c r="AL39" i="1"/>
  <c r="AM39" i="1" s="1"/>
  <c r="AN39" i="1" s="1"/>
  <c r="AI39" i="1"/>
  <c r="AS39" i="1" s="1"/>
  <c r="AT39" i="1" s="1"/>
  <c r="AK40" i="1"/>
  <c r="BB40" i="1"/>
  <c r="BE40" i="1"/>
  <c r="AL40" i="1"/>
  <c r="AM40" i="1" s="1"/>
  <c r="AN40" i="1" s="1"/>
  <c r="AI40" i="1"/>
  <c r="AS40" i="1" s="1"/>
  <c r="AT40" i="1" s="1"/>
  <c r="AK41" i="1"/>
  <c r="BB41" i="1"/>
  <c r="BE41" i="1"/>
  <c r="AL41" i="1"/>
  <c r="AM41" i="1" s="1"/>
  <c r="AN41" i="1" s="1"/>
  <c r="AI41" i="1"/>
  <c r="AS41" i="1" s="1"/>
  <c r="AT41" i="1" s="1"/>
  <c r="AK42" i="1"/>
  <c r="BB42" i="1"/>
  <c r="BE42" i="1"/>
  <c r="AL42" i="1"/>
  <c r="AM42" i="1" s="1"/>
  <c r="AN42" i="1" s="1"/>
  <c r="AI42" i="1"/>
  <c r="AS42" i="1" s="1"/>
  <c r="AT42" i="1" s="1"/>
  <c r="AK43" i="1"/>
  <c r="BB43" i="1"/>
  <c r="BE43" i="1"/>
  <c r="AL43" i="1"/>
  <c r="AM43" i="1" s="1"/>
  <c r="AN43" i="1" s="1"/>
  <c r="AI43" i="1"/>
  <c r="AS43" i="1" s="1"/>
  <c r="AT43" i="1" s="1"/>
  <c r="AV47" i="1"/>
  <c r="AW47" i="1" s="1"/>
  <c r="BE47" i="1"/>
  <c r="AK47" i="1"/>
  <c r="AX47" i="1"/>
  <c r="AY47" i="1"/>
  <c r="AZ47" i="1" s="1"/>
  <c r="BA47" i="1" s="1"/>
  <c r="BB47" i="1"/>
  <c r="AI47" i="1"/>
  <c r="AS47" i="1" s="1"/>
  <c r="AT47" i="1" s="1"/>
  <c r="AL47" i="1"/>
  <c r="AM47" i="1" s="1"/>
  <c r="AN47" i="1" s="1"/>
  <c r="AK48" i="1"/>
  <c r="BB48" i="1"/>
  <c r="BE48" i="1"/>
  <c r="AI48" i="1"/>
  <c r="AS48" i="1" s="1"/>
  <c r="AT48" i="1" s="1"/>
  <c r="AL48" i="1"/>
  <c r="AM48" i="1" s="1"/>
  <c r="AN48" i="1" s="1"/>
  <c r="AK49" i="1"/>
  <c r="BB49" i="1"/>
  <c r="BE49" i="1"/>
  <c r="AL49" i="1"/>
  <c r="AM49" i="1" s="1"/>
  <c r="AN49" i="1" s="1"/>
  <c r="AI49" i="1"/>
  <c r="AS49" i="1" s="1"/>
  <c r="AT49" i="1" s="1"/>
  <c r="BB50" i="1"/>
  <c r="BE50" i="1"/>
  <c r="AK50" i="1"/>
  <c r="AI50" i="1"/>
  <c r="AS50" i="1" s="1"/>
  <c r="AT50" i="1" s="1"/>
  <c r="AL50" i="1"/>
  <c r="AM50" i="1" s="1"/>
  <c r="AN50" i="1" s="1"/>
  <c r="BB51" i="1"/>
  <c r="BE51" i="1"/>
  <c r="AK51" i="1"/>
  <c r="AL51" i="1"/>
  <c r="AM51" i="1" s="1"/>
  <c r="AN51" i="1" s="1"/>
  <c r="AI51" i="1"/>
  <c r="AS51" i="1" s="1"/>
  <c r="AT51" i="1" s="1"/>
  <c r="AK52" i="1"/>
  <c r="BB52" i="1"/>
  <c r="BE52" i="1"/>
  <c r="AL52" i="1"/>
  <c r="AM52" i="1" s="1"/>
  <c r="AN52" i="1" s="1"/>
  <c r="AI52" i="1"/>
  <c r="AS52" i="1" s="1"/>
  <c r="AT52" i="1" s="1"/>
  <c r="BB53" i="1"/>
  <c r="AK53" i="1"/>
  <c r="BE53" i="1"/>
  <c r="AL53" i="1"/>
  <c r="AM53" i="1" s="1"/>
  <c r="AN53" i="1" s="1"/>
  <c r="AI53" i="1"/>
  <c r="AS53" i="1" s="1"/>
  <c r="AT53" i="1" s="1"/>
  <c r="BB57" i="1"/>
  <c r="BE57" i="1"/>
  <c r="AK57" i="1"/>
  <c r="AL57" i="1"/>
  <c r="AM57" i="1" s="1"/>
  <c r="AN57" i="1" s="1"/>
  <c r="AI57" i="1"/>
  <c r="AS57" i="1" s="1"/>
  <c r="AT57" i="1" s="1"/>
  <c r="AJ84" i="1"/>
  <c r="AG84" i="1"/>
  <c r="AH84" i="1" s="1"/>
  <c r="AJ91" i="1"/>
  <c r="AG91" i="1"/>
  <c r="AH91" i="1" s="1"/>
  <c r="AJ144" i="1"/>
  <c r="AG144" i="1"/>
  <c r="AH144" i="1" s="1"/>
  <c r="AJ149" i="1"/>
  <c r="AG149" i="1"/>
  <c r="AH149" i="1" s="1"/>
  <c r="AJ159" i="1"/>
  <c r="AG159" i="1"/>
  <c r="AH159" i="1" s="1"/>
  <c r="AJ208" i="1"/>
  <c r="AG208" i="1"/>
  <c r="AH208" i="1" s="1"/>
  <c r="AJ209" i="1"/>
  <c r="AG209" i="1"/>
  <c r="AH209" i="1" s="1"/>
  <c r="BE83" i="1"/>
  <c r="AK83" i="1"/>
  <c r="BB83" i="1"/>
  <c r="AL83" i="1"/>
  <c r="AM83" i="1" s="1"/>
  <c r="AN83" i="1" s="1"/>
  <c r="AI83" i="1"/>
  <c r="AS83" i="1" s="1"/>
  <c r="AT83" i="1" s="1"/>
  <c r="BB85" i="1"/>
  <c r="BE85" i="1"/>
  <c r="AK85" i="1"/>
  <c r="AL85" i="1"/>
  <c r="AM85" i="1" s="1"/>
  <c r="AN85" i="1" s="1"/>
  <c r="AI85" i="1"/>
  <c r="AS85" i="1" s="1"/>
  <c r="AT85" i="1" s="1"/>
  <c r="AK86" i="1"/>
  <c r="BB86" i="1"/>
  <c r="BE86" i="1"/>
  <c r="AL86" i="1"/>
  <c r="AM86" i="1" s="1"/>
  <c r="AN86" i="1" s="1"/>
  <c r="AI86" i="1"/>
  <c r="AS86" i="1" s="1"/>
  <c r="AT86" i="1" s="1"/>
  <c r="BB88" i="1"/>
  <c r="BE88" i="1"/>
  <c r="AK88" i="1"/>
  <c r="AL88" i="1"/>
  <c r="AM88" i="1" s="1"/>
  <c r="AN88" i="1" s="1"/>
  <c r="AI88" i="1"/>
  <c r="AS88" i="1" s="1"/>
  <c r="AT88" i="1" s="1"/>
  <c r="BB90" i="1"/>
  <c r="AK90" i="1"/>
  <c r="BE90" i="1"/>
  <c r="AL90" i="1"/>
  <c r="AM90" i="1" s="1"/>
  <c r="AN90" i="1" s="1"/>
  <c r="AI90" i="1"/>
  <c r="AS90" i="1" s="1"/>
  <c r="AT90" i="1" s="1"/>
  <c r="AJ146" i="1"/>
  <c r="AG146" i="1"/>
  <c r="AH146" i="1" s="1"/>
  <c r="AJ158" i="1"/>
  <c r="AG158" i="1"/>
  <c r="AH158" i="1" s="1"/>
  <c r="AJ188" i="1"/>
  <c r="AG188" i="1"/>
  <c r="AH188" i="1" s="1"/>
  <c r="BB202" i="1"/>
  <c r="BE202" i="1"/>
  <c r="AK202" i="1"/>
  <c r="AI202" i="1"/>
  <c r="AS202" i="1" s="1"/>
  <c r="AT202" i="1" s="1"/>
  <c r="AL202" i="1"/>
  <c r="AM202" i="1" s="1"/>
  <c r="AN202" i="1" s="1"/>
  <c r="AK216" i="1"/>
  <c r="BE216" i="1"/>
  <c r="BB216" i="1"/>
  <c r="AL216" i="1"/>
  <c r="AM216" i="1" s="1"/>
  <c r="AN216" i="1" s="1"/>
  <c r="AI216" i="1"/>
  <c r="AS216" i="1" s="1"/>
  <c r="AT216" i="1" s="1"/>
  <c r="AJ323" i="1"/>
  <c r="AG323" i="1"/>
  <c r="AH323" i="1" s="1"/>
  <c r="AJ364" i="1"/>
  <c r="AG364" i="1"/>
  <c r="AH364" i="1" s="1"/>
  <c r="AJ151" i="1"/>
  <c r="AG151" i="1"/>
  <c r="AH151" i="1" s="1"/>
  <c r="BB154" i="1"/>
  <c r="AK154" i="1"/>
  <c r="BE154" i="1"/>
  <c r="AL154" i="1"/>
  <c r="AM154" i="1" s="1"/>
  <c r="AN154" i="1" s="1"/>
  <c r="AI154" i="1"/>
  <c r="AS154" i="1" s="1"/>
  <c r="AT154" i="1" s="1"/>
  <c r="BG185" i="1"/>
  <c r="BF185" i="1"/>
  <c r="AQ185" i="1"/>
  <c r="AR185" i="1" s="1"/>
  <c r="AO185" i="1"/>
  <c r="AJ194" i="1"/>
  <c r="AG194" i="1"/>
  <c r="AH194" i="1" s="1"/>
  <c r="AJ258" i="1"/>
  <c r="AG258" i="1"/>
  <c r="AH258" i="1" s="1"/>
  <c r="AJ265" i="1"/>
  <c r="AG265" i="1"/>
  <c r="AH265" i="1" s="1"/>
  <c r="AJ267" i="1"/>
  <c r="AG267" i="1"/>
  <c r="AH267" i="1" s="1"/>
  <c r="AJ272" i="1"/>
  <c r="AG272" i="1"/>
  <c r="AH272" i="1" s="1"/>
  <c r="BE274" i="1"/>
  <c r="BB274" i="1"/>
  <c r="AK274" i="1"/>
  <c r="AL274" i="1"/>
  <c r="AM274" i="1" s="1"/>
  <c r="AN274" i="1" s="1"/>
  <c r="AI274" i="1"/>
  <c r="AS274" i="1" s="1"/>
  <c r="AT274" i="1" s="1"/>
  <c r="AJ316" i="1"/>
  <c r="AG316" i="1"/>
  <c r="AH316" i="1" s="1"/>
  <c r="AJ324" i="1"/>
  <c r="AG324" i="1"/>
  <c r="AH324" i="1" s="1"/>
  <c r="AJ325" i="1"/>
  <c r="AG325" i="1"/>
  <c r="AH325" i="1" s="1"/>
  <c r="AJ326" i="1"/>
  <c r="AG326" i="1"/>
  <c r="AH326" i="1" s="1"/>
  <c r="BB355" i="1"/>
  <c r="BE355" i="1"/>
  <c r="AV355" i="1"/>
  <c r="AW355" i="1" s="1"/>
  <c r="AK355" i="1"/>
  <c r="AI355" i="1"/>
  <c r="AS355" i="1" s="1"/>
  <c r="AT355" i="1" s="1"/>
  <c r="AL355" i="1"/>
  <c r="AM355" i="1" s="1"/>
  <c r="AN355" i="1" s="1"/>
  <c r="AJ359" i="1"/>
  <c r="AG359" i="1"/>
  <c r="AH359" i="1" s="1"/>
  <c r="AJ245" i="1"/>
  <c r="AG245" i="1"/>
  <c r="AH245" i="1" s="1"/>
  <c r="AJ256" i="1"/>
  <c r="AG256" i="1"/>
  <c r="AH256" i="1" s="1"/>
  <c r="AJ259" i="1"/>
  <c r="AG259" i="1"/>
  <c r="AH259" i="1" s="1"/>
  <c r="BB320" i="1"/>
  <c r="AK320" i="1"/>
  <c r="BE320" i="1"/>
  <c r="AI320" i="1"/>
  <c r="AS320" i="1" s="1"/>
  <c r="AT320" i="1" s="1"/>
  <c r="AL320" i="1"/>
  <c r="AM320" i="1" s="1"/>
  <c r="AN320" i="1" s="1"/>
  <c r="AJ257" i="1"/>
  <c r="AG257" i="1"/>
  <c r="AH257" i="1" s="1"/>
  <c r="AJ260" i="1"/>
  <c r="AG260" i="1"/>
  <c r="AH260" i="1" s="1"/>
  <c r="AJ268" i="1"/>
  <c r="AG268" i="1"/>
  <c r="AH268" i="1" s="1"/>
  <c r="AJ305" i="1"/>
  <c r="AG305" i="1"/>
  <c r="AH305" i="1" s="1"/>
  <c r="AK367" i="1"/>
  <c r="BE367" i="1"/>
  <c r="AX367" i="1"/>
  <c r="BB367" i="1"/>
  <c r="AV367" i="1"/>
  <c r="AW367" i="1" s="1"/>
  <c r="AL367" i="1"/>
  <c r="AM367" i="1" s="1"/>
  <c r="AN367" i="1" s="1"/>
  <c r="AI367" i="1"/>
  <c r="AS367" i="1" s="1"/>
  <c r="AT367" i="1" s="1"/>
  <c r="AJ369" i="1"/>
  <c r="AG369" i="1"/>
  <c r="AH369" i="1" s="1"/>
  <c r="AJ370" i="1"/>
  <c r="AG370" i="1"/>
  <c r="AH370" i="1" s="1"/>
  <c r="AK7" i="1"/>
  <c r="BB7" i="1"/>
  <c r="BE7" i="1"/>
  <c r="AL7" i="1"/>
  <c r="AM7" i="1" s="1"/>
  <c r="AN7" i="1" s="1"/>
  <c r="AI7" i="1"/>
  <c r="AS7" i="1" s="1"/>
  <c r="AT7" i="1" s="1"/>
  <c r="BB8" i="1"/>
  <c r="BE8" i="1"/>
  <c r="AK8" i="1"/>
  <c r="AL8" i="1"/>
  <c r="AM8" i="1" s="1"/>
  <c r="AN8" i="1" s="1"/>
  <c r="AI8" i="1"/>
  <c r="AS8" i="1" s="1"/>
  <c r="AT8" i="1" s="1"/>
  <c r="AK9" i="1"/>
  <c r="BE9" i="1"/>
  <c r="BB9" i="1"/>
  <c r="AL9" i="1"/>
  <c r="AM9" i="1" s="1"/>
  <c r="AN9" i="1" s="1"/>
  <c r="AI9" i="1"/>
  <c r="AS9" i="1" s="1"/>
  <c r="AT9" i="1" s="1"/>
  <c r="AJ14" i="1"/>
  <c r="AG14" i="1"/>
  <c r="AH14" i="1" s="1"/>
  <c r="BB18" i="1"/>
  <c r="BE18" i="1"/>
  <c r="AK18" i="1"/>
  <c r="AI18" i="1"/>
  <c r="AS18" i="1" s="1"/>
  <c r="AT18" i="1" s="1"/>
  <c r="AL18" i="1"/>
  <c r="AM18" i="1" s="1"/>
  <c r="AN18" i="1" s="1"/>
  <c r="BB24" i="1"/>
  <c r="BE24" i="1"/>
  <c r="AK24" i="1"/>
  <c r="AL24" i="1"/>
  <c r="AM24" i="1" s="1"/>
  <c r="AN24" i="1" s="1"/>
  <c r="AI24" i="1"/>
  <c r="AS24" i="1" s="1"/>
  <c r="AT24" i="1" s="1"/>
  <c r="BB26" i="1"/>
  <c r="BE26" i="1"/>
  <c r="AK26" i="1"/>
  <c r="AL26" i="1"/>
  <c r="AM26" i="1" s="1"/>
  <c r="AN26" i="1" s="1"/>
  <c r="AI26" i="1"/>
  <c r="AS26" i="1" s="1"/>
  <c r="AT26" i="1" s="1"/>
  <c r="BB30" i="1"/>
  <c r="BE30" i="1"/>
  <c r="AK30" i="1"/>
  <c r="AL30" i="1"/>
  <c r="AM30" i="1" s="1"/>
  <c r="AN30" i="1" s="1"/>
  <c r="AI30" i="1"/>
  <c r="AS30" i="1" s="1"/>
  <c r="AT30" i="1" s="1"/>
  <c r="BB33" i="1"/>
  <c r="AK33" i="1"/>
  <c r="BE33" i="1"/>
  <c r="AL33" i="1"/>
  <c r="AM33" i="1" s="1"/>
  <c r="AN33" i="1" s="1"/>
  <c r="AI33" i="1"/>
  <c r="AS33" i="1" s="1"/>
  <c r="AT33" i="1" s="1"/>
  <c r="AK37" i="1"/>
  <c r="BB37" i="1"/>
  <c r="BE37" i="1"/>
  <c r="AL37" i="1"/>
  <c r="AM37" i="1" s="1"/>
  <c r="AN37" i="1" s="1"/>
  <c r="AI37" i="1"/>
  <c r="AS37" i="1" s="1"/>
  <c r="AT37" i="1" s="1"/>
  <c r="AJ44" i="1"/>
  <c r="AG44" i="1"/>
  <c r="AH44" i="1" s="1"/>
  <c r="AK45" i="1"/>
  <c r="BB45" i="1"/>
  <c r="BE45" i="1"/>
  <c r="AL45" i="1"/>
  <c r="AM45" i="1" s="1"/>
  <c r="AN45" i="1" s="1"/>
  <c r="AI45" i="1"/>
  <c r="AS45" i="1" s="1"/>
  <c r="AT45" i="1" s="1"/>
  <c r="BB46" i="1"/>
  <c r="BE46" i="1"/>
  <c r="AK46" i="1"/>
  <c r="AL46" i="1"/>
  <c r="AM46" i="1" s="1"/>
  <c r="AN46" i="1" s="1"/>
  <c r="AI46" i="1"/>
  <c r="AS46" i="1" s="1"/>
  <c r="AT46" i="1" s="1"/>
  <c r="AX55" i="1"/>
  <c r="AK55" i="1"/>
  <c r="AV55" i="1"/>
  <c r="AW55" i="1" s="1"/>
  <c r="BB55" i="1"/>
  <c r="BE55" i="1"/>
  <c r="AL55" i="1"/>
  <c r="AM55" i="1" s="1"/>
  <c r="AN55" i="1" s="1"/>
  <c r="AI55" i="1"/>
  <c r="AS55" i="1" s="1"/>
  <c r="AT55" i="1" s="1"/>
  <c r="AJ89" i="1"/>
  <c r="AG89" i="1"/>
  <c r="AH89" i="1" s="1"/>
  <c r="AK95" i="1"/>
  <c r="BB95" i="1"/>
  <c r="BE95" i="1"/>
  <c r="AL95" i="1"/>
  <c r="AM95" i="1" s="1"/>
  <c r="AN95" i="1" s="1"/>
  <c r="AI95" i="1"/>
  <c r="AS95" i="1" s="1"/>
  <c r="AT95" i="1" s="1"/>
  <c r="BE96" i="1"/>
  <c r="AK96" i="1"/>
  <c r="BB96" i="1"/>
  <c r="AL96" i="1"/>
  <c r="AM96" i="1" s="1"/>
  <c r="AN96" i="1" s="1"/>
  <c r="AI96" i="1"/>
  <c r="AS96" i="1" s="1"/>
  <c r="AT96" i="1" s="1"/>
  <c r="BE100" i="1"/>
  <c r="AK100" i="1"/>
  <c r="BB100" i="1"/>
  <c r="AL100" i="1"/>
  <c r="AM100" i="1" s="1"/>
  <c r="AN100" i="1" s="1"/>
  <c r="AI100" i="1"/>
  <c r="AS100" i="1" s="1"/>
  <c r="AT100" i="1" s="1"/>
  <c r="AK110" i="1"/>
  <c r="BB110" i="1"/>
  <c r="BE110" i="1"/>
  <c r="AL110" i="1"/>
  <c r="AM110" i="1" s="1"/>
  <c r="AN110" i="1" s="1"/>
  <c r="AI110" i="1"/>
  <c r="AS110" i="1" s="1"/>
  <c r="AT110" i="1" s="1"/>
  <c r="BB155" i="1"/>
  <c r="BE155" i="1"/>
  <c r="AK155" i="1"/>
  <c r="AL155" i="1"/>
  <c r="AM155" i="1" s="1"/>
  <c r="AN155" i="1" s="1"/>
  <c r="AI155" i="1"/>
  <c r="AS155" i="1" s="1"/>
  <c r="AT155" i="1" s="1"/>
  <c r="BE160" i="1"/>
  <c r="BB160" i="1"/>
  <c r="AK160" i="1"/>
  <c r="AI160" i="1"/>
  <c r="AS160" i="1" s="1"/>
  <c r="AT160" i="1" s="1"/>
  <c r="AL160" i="1"/>
  <c r="AM160" i="1" s="1"/>
  <c r="AN160" i="1" s="1"/>
  <c r="AJ164" i="1"/>
  <c r="AG164" i="1"/>
  <c r="AH164" i="1" s="1"/>
  <c r="AJ198" i="1"/>
  <c r="AG198" i="1"/>
  <c r="AH198" i="1" s="1"/>
  <c r="AJ199" i="1"/>
  <c r="AG199" i="1"/>
  <c r="AH199" i="1" s="1"/>
  <c r="AJ213" i="1"/>
  <c r="AG213" i="1"/>
  <c r="AH213" i="1" s="1"/>
  <c r="AJ214" i="1"/>
  <c r="AG214" i="1"/>
  <c r="AH214" i="1" s="1"/>
  <c r="AJ249" i="1"/>
  <c r="AG249" i="1"/>
  <c r="AH249" i="1" s="1"/>
  <c r="AJ252" i="1"/>
  <c r="AG252" i="1"/>
  <c r="AH252" i="1" s="1"/>
  <c r="AJ306" i="1"/>
  <c r="AG306" i="1"/>
  <c r="AH306" i="1" s="1"/>
  <c r="AJ310" i="1"/>
  <c r="AG310" i="1"/>
  <c r="AH310" i="1" s="1"/>
  <c r="BE99" i="1"/>
  <c r="AK99" i="1"/>
  <c r="BB99" i="1"/>
  <c r="AL99" i="1"/>
  <c r="AM99" i="1" s="1"/>
  <c r="AN99" i="1" s="1"/>
  <c r="AI99" i="1"/>
  <c r="AS99" i="1" s="1"/>
  <c r="AT99" i="1" s="1"/>
  <c r="AJ187" i="1"/>
  <c r="AG187" i="1"/>
  <c r="AH187" i="1" s="1"/>
  <c r="AJ195" i="1"/>
  <c r="AG195" i="1"/>
  <c r="AH195" i="1" s="1"/>
  <c r="AJ203" i="1"/>
  <c r="AG203" i="1"/>
  <c r="AH203" i="1" s="1"/>
  <c r="AE219" i="1"/>
  <c r="AF219" i="1" s="1"/>
  <c r="AD219" i="1"/>
  <c r="AJ270" i="1"/>
  <c r="AG270" i="1"/>
  <c r="AH270" i="1" s="1"/>
  <c r="AD255" i="1"/>
  <c r="AE255" i="1"/>
  <c r="AF255" i="1" s="1"/>
  <c r="AJ317" i="1"/>
  <c r="AG317" i="1"/>
  <c r="AH317" i="1" s="1"/>
  <c r="AD220" i="1"/>
  <c r="AE220" i="1"/>
  <c r="AF220" i="1" s="1"/>
  <c r="BB98" i="1"/>
  <c r="AK98" i="1"/>
  <c r="BE98" i="1"/>
  <c r="AL98" i="1"/>
  <c r="AM98" i="1" s="1"/>
  <c r="AN98" i="1" s="1"/>
  <c r="AI98" i="1"/>
  <c r="AS98" i="1" s="1"/>
  <c r="AT98" i="1" s="1"/>
  <c r="AJ101" i="1"/>
  <c r="AG101" i="1"/>
  <c r="AH101" i="1" s="1"/>
  <c r="AJ106" i="1"/>
  <c r="AG106" i="1"/>
  <c r="AH106" i="1" s="1"/>
  <c r="AJ157" i="1"/>
  <c r="AG157" i="1"/>
  <c r="AH157" i="1" s="1"/>
  <c r="AJ166" i="1"/>
  <c r="AG166" i="1"/>
  <c r="AH166" i="1" s="1"/>
  <c r="AJ186" i="1"/>
  <c r="AG186" i="1"/>
  <c r="AH186" i="1" s="1"/>
  <c r="AJ253" i="1"/>
  <c r="AG253" i="1"/>
  <c r="AH253" i="1" s="1"/>
  <c r="BE266" i="1"/>
  <c r="BB266" i="1"/>
  <c r="AK266" i="1"/>
  <c r="AL266" i="1"/>
  <c r="AM266" i="1" s="1"/>
  <c r="AN266" i="1" s="1"/>
  <c r="AI266" i="1"/>
  <c r="AS266" i="1" s="1"/>
  <c r="AT266" i="1" s="1"/>
  <c r="AJ197" i="1"/>
  <c r="AG197" i="1"/>
  <c r="AH197" i="1" s="1"/>
  <c r="AJ250" i="1"/>
  <c r="AG250" i="1"/>
  <c r="AH250" i="1" s="1"/>
  <c r="AJ304" i="1"/>
  <c r="AG304" i="1"/>
  <c r="AH304" i="1" s="1"/>
  <c r="AJ314" i="1"/>
  <c r="AG314" i="1"/>
  <c r="AH314" i="1" s="1"/>
  <c r="AJ365" i="1"/>
  <c r="AG365" i="1"/>
  <c r="AH365" i="1" s="1"/>
  <c r="AK307" i="1"/>
  <c r="BE307" i="1"/>
  <c r="BB307" i="1"/>
  <c r="AI307" i="1"/>
  <c r="AS307" i="1" s="1"/>
  <c r="AT307" i="1" s="1"/>
  <c r="AL307" i="1"/>
  <c r="AM307" i="1" s="1"/>
  <c r="AN307" i="1" s="1"/>
  <c r="AD308" i="1"/>
  <c r="AE308" i="1"/>
  <c r="AF308" i="1" s="1"/>
  <c r="AD366" i="1"/>
  <c r="AE366" i="1"/>
  <c r="AF366" i="1" s="1"/>
  <c r="AE358" i="1"/>
  <c r="AF358" i="1" s="1"/>
  <c r="AD358" i="1"/>
  <c r="AK81" i="1"/>
  <c r="BB81" i="1"/>
  <c r="BE81" i="1"/>
  <c r="AL81" i="1"/>
  <c r="AM81" i="1" s="1"/>
  <c r="AN81" i="1" s="1"/>
  <c r="AI81" i="1"/>
  <c r="AS81" i="1" s="1"/>
  <c r="AT81" i="1" s="1"/>
  <c r="AD215" i="1"/>
  <c r="AE215" i="1"/>
  <c r="AF215" i="1" s="1"/>
  <c r="AE6" i="1"/>
  <c r="AF6" i="1" s="1"/>
  <c r="AD6" i="1"/>
  <c r="AD25" i="1"/>
  <c r="AE25" i="1"/>
  <c r="AF25" i="1" s="1"/>
  <c r="AD54" i="1"/>
  <c r="AE54" i="1"/>
  <c r="AF54" i="1" s="1"/>
  <c r="AD56" i="1"/>
  <c r="AE56" i="1"/>
  <c r="AF56" i="1" s="1"/>
  <c r="AD105" i="1"/>
  <c r="AE105" i="1"/>
  <c r="AF105" i="1" s="1"/>
  <c r="AD58" i="1"/>
  <c r="AE58" i="1"/>
  <c r="AF58" i="1" s="1"/>
  <c r="AD204" i="1"/>
  <c r="AE204" i="1"/>
  <c r="AF204" i="1" s="1"/>
  <c r="AE319" i="1"/>
  <c r="AF319" i="1" s="1"/>
  <c r="AD319" i="1"/>
  <c r="AD311" i="1"/>
  <c r="AE311" i="1"/>
  <c r="AF311" i="1" s="1"/>
  <c r="AE152" i="1"/>
  <c r="AF152" i="1" s="1"/>
  <c r="AD152" i="1"/>
  <c r="AJ59" i="1"/>
  <c r="AG59" i="1"/>
  <c r="AH59" i="1" s="1"/>
  <c r="AE87" i="1"/>
  <c r="AF87" i="1" s="1"/>
  <c r="AD87" i="1"/>
  <c r="AD103" i="1"/>
  <c r="AE103" i="1"/>
  <c r="AF103" i="1" s="1"/>
  <c r="AD104" i="1"/>
  <c r="AE104" i="1"/>
  <c r="AF104" i="1" s="1"/>
  <c r="AE107" i="1"/>
  <c r="AF107" i="1" s="1"/>
  <c r="AD107" i="1"/>
  <c r="AE112" i="1"/>
  <c r="AF112" i="1" s="1"/>
  <c r="AD112" i="1"/>
  <c r="AE113" i="1"/>
  <c r="AF113" i="1" s="1"/>
  <c r="AD113" i="1"/>
  <c r="AE145" i="1"/>
  <c r="AF145" i="1" s="1"/>
  <c r="AD145" i="1"/>
  <c r="AD153" i="1"/>
  <c r="AE153" i="1"/>
  <c r="AF153" i="1" s="1"/>
  <c r="AD205" i="1"/>
  <c r="AE205" i="1"/>
  <c r="AF205" i="1" s="1"/>
  <c r="AE315" i="1"/>
  <c r="AF315" i="1" s="1"/>
  <c r="AD315" i="1"/>
  <c r="AE92" i="1"/>
  <c r="AF92" i="1" s="1"/>
  <c r="AD92" i="1"/>
  <c r="AE102" i="1"/>
  <c r="AF102" i="1" s="1"/>
  <c r="AD102" i="1"/>
  <c r="AE108" i="1"/>
  <c r="AF108" i="1" s="1"/>
  <c r="AD108" i="1"/>
  <c r="AE111" i="1"/>
  <c r="AF111" i="1" s="1"/>
  <c r="AD111" i="1"/>
  <c r="AD161" i="1"/>
  <c r="AE161" i="1"/>
  <c r="AF161" i="1" s="1"/>
  <c r="AD163" i="1"/>
  <c r="AE163" i="1"/>
  <c r="AF163" i="1" s="1"/>
  <c r="AE165" i="1"/>
  <c r="AF165" i="1" s="1"/>
  <c r="AD165" i="1"/>
  <c r="AD189" i="1"/>
  <c r="AE189" i="1"/>
  <c r="AF189" i="1" s="1"/>
  <c r="AD193" i="1"/>
  <c r="AE193" i="1"/>
  <c r="AF193" i="1" s="1"/>
  <c r="AD196" i="1"/>
  <c r="AE196" i="1"/>
  <c r="AF196" i="1" s="1"/>
  <c r="AE200" i="1"/>
  <c r="AF200" i="1" s="1"/>
  <c r="AD200" i="1"/>
  <c r="AE201" i="1"/>
  <c r="AF201" i="1" s="1"/>
  <c r="AD201" i="1"/>
  <c r="AE273" i="1"/>
  <c r="AF273" i="1" s="1"/>
  <c r="AD273" i="1"/>
  <c r="AD360" i="1"/>
  <c r="AE360" i="1"/>
  <c r="AF360" i="1" s="1"/>
  <c r="AE148" i="1"/>
  <c r="AF148" i="1" s="1"/>
  <c r="AD148" i="1"/>
  <c r="AD150" i="1"/>
  <c r="AE150" i="1"/>
  <c r="AF150" i="1" s="1"/>
  <c r="AD156" i="1"/>
  <c r="AE156" i="1"/>
  <c r="AF156" i="1" s="1"/>
  <c r="AE192" i="1"/>
  <c r="AF192" i="1" s="1"/>
  <c r="AD192" i="1"/>
  <c r="AD206" i="1"/>
  <c r="AE206" i="1"/>
  <c r="AF206" i="1" s="1"/>
  <c r="AE210" i="1"/>
  <c r="AF210" i="1" s="1"/>
  <c r="AD210" i="1"/>
  <c r="AD217" i="1"/>
  <c r="AE217" i="1"/>
  <c r="AF217" i="1" s="1"/>
  <c r="AE248" i="1"/>
  <c r="AF248" i="1" s="1"/>
  <c r="AD248" i="1"/>
  <c r="AD254" i="1"/>
  <c r="AE254" i="1"/>
  <c r="AF254" i="1" s="1"/>
  <c r="AJ12" i="1"/>
  <c r="AG12" i="1"/>
  <c r="AH12" i="1" s="1"/>
  <c r="AE162" i="1"/>
  <c r="AF162" i="1" s="1"/>
  <c r="AD162" i="1"/>
  <c r="AJ190" i="1"/>
  <c r="AG190" i="1"/>
  <c r="AH190" i="1" s="1"/>
  <c r="AD207" i="1"/>
  <c r="AE207" i="1"/>
  <c r="AF207" i="1" s="1"/>
  <c r="AD212" i="1"/>
  <c r="AE212" i="1"/>
  <c r="AF212" i="1" s="1"/>
  <c r="AD218" i="1"/>
  <c r="AE218" i="1"/>
  <c r="AF218" i="1" s="1"/>
  <c r="AE246" i="1"/>
  <c r="AF246" i="1" s="1"/>
  <c r="AD246" i="1"/>
  <c r="AE247" i="1"/>
  <c r="AF247" i="1" s="1"/>
  <c r="AD247" i="1"/>
  <c r="AE251" i="1"/>
  <c r="AF251" i="1" s="1"/>
  <c r="AD251" i="1"/>
  <c r="AE262" i="1"/>
  <c r="AF262" i="1" s="1"/>
  <c r="AD262" i="1"/>
  <c r="AE269" i="1"/>
  <c r="AF269" i="1" s="1"/>
  <c r="AD269" i="1"/>
  <c r="AD271" i="1"/>
  <c r="AE271" i="1"/>
  <c r="AF271" i="1" s="1"/>
  <c r="AE303" i="1"/>
  <c r="AF303" i="1" s="1"/>
  <c r="AD303" i="1"/>
  <c r="AE309" i="1"/>
  <c r="AF309" i="1" s="1"/>
  <c r="AD309" i="1"/>
  <c r="AD313" i="1"/>
  <c r="AE313" i="1"/>
  <c r="AF313" i="1" s="1"/>
  <c r="AD318" i="1"/>
  <c r="AE318" i="1"/>
  <c r="AF318" i="1" s="1"/>
  <c r="AD321" i="1"/>
  <c r="AE321" i="1"/>
  <c r="AF321" i="1" s="1"/>
  <c r="AD322" i="1"/>
  <c r="AE322" i="1"/>
  <c r="AF322" i="1" s="1"/>
  <c r="AD368" i="1"/>
  <c r="AE368" i="1"/>
  <c r="AF368" i="1" s="1"/>
  <c r="AD356" i="1"/>
  <c r="AE356" i="1"/>
  <c r="AF356" i="1" s="1"/>
  <c r="AD261" i="1"/>
  <c r="AE261" i="1"/>
  <c r="AF261" i="1" s="1"/>
  <c r="AE327" i="1"/>
  <c r="AF327" i="1" s="1"/>
  <c r="AD327" i="1"/>
  <c r="AD363" i="1"/>
  <c r="AE363" i="1"/>
  <c r="AF363" i="1" s="1"/>
  <c r="AD312" i="1"/>
  <c r="AE312" i="1"/>
  <c r="AF312" i="1" s="1"/>
  <c r="AD82" i="1"/>
  <c r="AE82" i="1"/>
  <c r="AF82" i="1" s="1"/>
  <c r="AD93" i="1"/>
  <c r="AE93" i="1"/>
  <c r="AF93" i="1" s="1"/>
  <c r="AD264" i="1"/>
  <c r="AE264" i="1"/>
  <c r="AF264" i="1" s="1"/>
  <c r="AE357" i="1"/>
  <c r="AF357" i="1" s="1"/>
  <c r="AD357" i="1"/>
  <c r="AD371" i="1"/>
  <c r="AE371" i="1"/>
  <c r="AF371" i="1" s="1"/>
  <c r="AD94" i="1"/>
  <c r="AE94" i="1"/>
  <c r="AF94" i="1" s="1"/>
  <c r="AE97" i="1"/>
  <c r="AF97" i="1" s="1"/>
  <c r="AD97" i="1"/>
  <c r="AD109" i="1"/>
  <c r="AE109" i="1"/>
  <c r="AF109" i="1" s="1"/>
  <c r="AE147" i="1"/>
  <c r="AF147" i="1" s="1"/>
  <c r="AD147" i="1"/>
  <c r="AE263" i="1"/>
  <c r="AF263" i="1" s="1"/>
  <c r="AD263" i="1"/>
  <c r="O211" i="1"/>
  <c r="P211" i="1"/>
  <c r="Q211" i="1" s="1"/>
  <c r="V211" i="1" s="1"/>
  <c r="W211" i="1" s="1"/>
  <c r="X211" i="1" s="1"/>
  <c r="Y211" i="1" s="1"/>
  <c r="Z211" i="1" s="1"/>
  <c r="AA211" i="1" s="1"/>
  <c r="AB211" i="1" s="1"/>
  <c r="AC211" i="1" s="1"/>
  <c r="O362" i="1"/>
  <c r="P362" i="1"/>
  <c r="Q362" i="1" s="1"/>
  <c r="V362" i="1" s="1"/>
  <c r="W362" i="1" s="1"/>
  <c r="X362" i="1" s="1"/>
  <c r="Y362" i="1" s="1"/>
  <c r="Z362" i="1" s="1"/>
  <c r="AA362" i="1" s="1"/>
  <c r="AB362" i="1" s="1"/>
  <c r="AC362" i="1" s="1"/>
  <c r="P361" i="1"/>
  <c r="Q361" i="1" s="1"/>
  <c r="V361" i="1" s="1"/>
  <c r="W361" i="1" s="1"/>
  <c r="X361" i="1" s="1"/>
  <c r="Y361" i="1" s="1"/>
  <c r="Z361" i="1" s="1"/>
  <c r="AA361" i="1" s="1"/>
  <c r="AB361" i="1" s="1"/>
  <c r="AC361" i="1" s="1"/>
  <c r="O361" i="1"/>
  <c r="O191" i="1"/>
  <c r="P191" i="1"/>
  <c r="Q191" i="1" s="1"/>
  <c r="V191" i="1" s="1"/>
  <c r="W191" i="1" s="1"/>
  <c r="X191" i="1" s="1"/>
  <c r="Y191" i="1" s="1"/>
  <c r="Z191" i="1" s="1"/>
  <c r="AA191" i="1" s="1"/>
  <c r="AB191" i="1" s="1"/>
  <c r="AC191" i="1" s="1"/>
  <c r="AX185" i="1"/>
  <c r="AY185" i="1"/>
  <c r="AZ185" i="1" s="1"/>
  <c r="BA185" i="1" s="1"/>
  <c r="T5" i="1"/>
  <c r="U5" i="1" s="1"/>
  <c r="R5" i="1"/>
  <c r="M5" i="1"/>
  <c r="N5" i="1" s="1"/>
  <c r="S5" i="1"/>
  <c r="D9" i="1"/>
  <c r="C9" i="1"/>
  <c r="B9" i="1"/>
  <c r="A10" i="1"/>
  <c r="BF10" i="1" l="1"/>
  <c r="BG10" i="1"/>
  <c r="AQ10" i="1"/>
  <c r="AR10" i="1" s="1"/>
  <c r="AO10" i="1"/>
  <c r="BF11" i="1"/>
  <c r="BG11" i="1"/>
  <c r="AQ11" i="1"/>
  <c r="AR11" i="1" s="1"/>
  <c r="AO11" i="1"/>
  <c r="BF13" i="1"/>
  <c r="BG13" i="1"/>
  <c r="AQ13" i="1"/>
  <c r="AR13" i="1" s="1"/>
  <c r="AO13" i="1"/>
  <c r="BF15" i="1"/>
  <c r="BG15" i="1"/>
  <c r="AQ15" i="1"/>
  <c r="AR15" i="1" s="1"/>
  <c r="AO15" i="1"/>
  <c r="BF16" i="1"/>
  <c r="BG16" i="1"/>
  <c r="AQ16" i="1"/>
  <c r="AR16" i="1" s="1"/>
  <c r="AO16" i="1"/>
  <c r="BF17" i="1"/>
  <c r="BG17" i="1"/>
  <c r="AQ17" i="1"/>
  <c r="AR17" i="1" s="1"/>
  <c r="AO17" i="1"/>
  <c r="BF19" i="1"/>
  <c r="BG19" i="1"/>
  <c r="AQ19" i="1"/>
  <c r="AR19" i="1" s="1"/>
  <c r="AO19" i="1"/>
  <c r="BF20" i="1"/>
  <c r="BG20" i="1"/>
  <c r="AQ20" i="1"/>
  <c r="AR20" i="1" s="1"/>
  <c r="AO20" i="1"/>
  <c r="BF21" i="1"/>
  <c r="BG21" i="1"/>
  <c r="AQ21" i="1"/>
  <c r="AR21" i="1" s="1"/>
  <c r="AO21" i="1"/>
  <c r="BF22" i="1"/>
  <c r="BG22" i="1"/>
  <c r="AQ22" i="1"/>
  <c r="AR22" i="1" s="1"/>
  <c r="AO22" i="1"/>
  <c r="BF23" i="1"/>
  <c r="BG23" i="1"/>
  <c r="AQ23" i="1"/>
  <c r="AR23" i="1" s="1"/>
  <c r="AO23" i="1"/>
  <c r="BF27" i="1"/>
  <c r="BG27" i="1"/>
  <c r="AQ27" i="1"/>
  <c r="AR27" i="1" s="1"/>
  <c r="AO27" i="1"/>
  <c r="BF28" i="1"/>
  <c r="BG28" i="1"/>
  <c r="AQ28" i="1"/>
  <c r="AR28" i="1" s="1"/>
  <c r="AO28" i="1"/>
  <c r="BG29" i="1"/>
  <c r="BF29" i="1"/>
  <c r="AQ29" i="1"/>
  <c r="AR29" i="1" s="1"/>
  <c r="AO29" i="1"/>
  <c r="BF31" i="1"/>
  <c r="BG31" i="1"/>
  <c r="AQ31" i="1"/>
  <c r="AR31" i="1" s="1"/>
  <c r="AO31" i="1"/>
  <c r="BF32" i="1"/>
  <c r="BG32" i="1"/>
  <c r="AQ32" i="1"/>
  <c r="AR32" i="1" s="1"/>
  <c r="AO32" i="1"/>
  <c r="BF34" i="1"/>
  <c r="BG34" i="1"/>
  <c r="AQ34" i="1"/>
  <c r="AR34" i="1" s="1"/>
  <c r="AO34" i="1"/>
  <c r="BF35" i="1"/>
  <c r="BG35" i="1"/>
  <c r="AQ35" i="1"/>
  <c r="AR35" i="1" s="1"/>
  <c r="AO35" i="1"/>
  <c r="BF36" i="1"/>
  <c r="BG36" i="1"/>
  <c r="AQ36" i="1"/>
  <c r="AR36" i="1" s="1"/>
  <c r="AO36" i="1"/>
  <c r="BF38" i="1"/>
  <c r="BG38" i="1"/>
  <c r="AQ38" i="1"/>
  <c r="AR38" i="1" s="1"/>
  <c r="AO38" i="1"/>
  <c r="BF39" i="1"/>
  <c r="BG39" i="1"/>
  <c r="AQ39" i="1"/>
  <c r="AR39" i="1" s="1"/>
  <c r="AO39" i="1"/>
  <c r="BF40" i="1"/>
  <c r="BG40" i="1"/>
  <c r="AQ40" i="1"/>
  <c r="AR40" i="1" s="1"/>
  <c r="AO40" i="1"/>
  <c r="BF41" i="1"/>
  <c r="BG41" i="1"/>
  <c r="AQ41" i="1"/>
  <c r="AR41" i="1" s="1"/>
  <c r="AO41" i="1"/>
  <c r="BF42" i="1"/>
  <c r="BG42" i="1"/>
  <c r="AQ42" i="1"/>
  <c r="AR42" i="1" s="1"/>
  <c r="AO42" i="1"/>
  <c r="BF43" i="1"/>
  <c r="BG43" i="1"/>
  <c r="AQ43" i="1"/>
  <c r="AR43" i="1" s="1"/>
  <c r="AO43" i="1"/>
  <c r="BF47" i="1"/>
  <c r="BG47" i="1"/>
  <c r="AQ47" i="1"/>
  <c r="AR47" i="1" s="1"/>
  <c r="AO47" i="1"/>
  <c r="BG48" i="1"/>
  <c r="BF48" i="1"/>
  <c r="AQ48" i="1"/>
  <c r="AR48" i="1" s="1"/>
  <c r="AO48" i="1"/>
  <c r="BF49" i="1"/>
  <c r="BG49" i="1"/>
  <c r="AQ49" i="1"/>
  <c r="AR49" i="1" s="1"/>
  <c r="AO49" i="1"/>
  <c r="BF50" i="1"/>
  <c r="BG50" i="1"/>
  <c r="AQ50" i="1"/>
  <c r="AR50" i="1" s="1"/>
  <c r="AO50" i="1"/>
  <c r="BF51" i="1"/>
  <c r="BG51" i="1"/>
  <c r="AQ51" i="1"/>
  <c r="AR51" i="1" s="1"/>
  <c r="AO51" i="1"/>
  <c r="BF52" i="1"/>
  <c r="BG52" i="1"/>
  <c r="AQ52" i="1"/>
  <c r="AR52" i="1" s="1"/>
  <c r="AO52" i="1"/>
  <c r="BF53" i="1"/>
  <c r="BG53" i="1"/>
  <c r="AQ53" i="1"/>
  <c r="AR53" i="1" s="1"/>
  <c r="AO53" i="1"/>
  <c r="BF57" i="1"/>
  <c r="BG57" i="1"/>
  <c r="AQ57" i="1"/>
  <c r="AR57" i="1" s="1"/>
  <c r="AO57" i="1"/>
  <c r="AK84" i="1"/>
  <c r="BE84" i="1"/>
  <c r="BB84" i="1"/>
  <c r="AL84" i="1"/>
  <c r="AM84" i="1" s="1"/>
  <c r="AN84" i="1" s="1"/>
  <c r="AI84" i="1"/>
  <c r="AS84" i="1" s="1"/>
  <c r="AT84" i="1" s="1"/>
  <c r="AK91" i="1"/>
  <c r="BB91" i="1"/>
  <c r="BE91" i="1"/>
  <c r="AL91" i="1"/>
  <c r="AM91" i="1" s="1"/>
  <c r="AN91" i="1" s="1"/>
  <c r="AI91" i="1"/>
  <c r="AS91" i="1" s="1"/>
  <c r="AT91" i="1" s="1"/>
  <c r="BB144" i="1"/>
  <c r="BE144" i="1"/>
  <c r="AK144" i="1"/>
  <c r="AL144" i="1"/>
  <c r="AM144" i="1" s="1"/>
  <c r="AN144" i="1" s="1"/>
  <c r="AI144" i="1"/>
  <c r="AS144" i="1" s="1"/>
  <c r="AT144" i="1" s="1"/>
  <c r="AV149" i="1"/>
  <c r="AW149" i="1" s="1"/>
  <c r="AX149" i="1"/>
  <c r="BE149" i="1"/>
  <c r="AK149" i="1"/>
  <c r="BB149" i="1"/>
  <c r="AI149" i="1"/>
  <c r="AS149" i="1" s="1"/>
  <c r="AT149" i="1" s="1"/>
  <c r="AL149" i="1"/>
  <c r="AM149" i="1" s="1"/>
  <c r="AN149" i="1" s="1"/>
  <c r="BE159" i="1"/>
  <c r="AK159" i="1"/>
  <c r="BB159" i="1"/>
  <c r="AI159" i="1"/>
  <c r="AS159" i="1" s="1"/>
  <c r="AT159" i="1" s="1"/>
  <c r="AL159" i="1"/>
  <c r="AM159" i="1" s="1"/>
  <c r="AN159" i="1" s="1"/>
  <c r="BE208" i="1"/>
  <c r="AK208" i="1"/>
  <c r="BB208" i="1"/>
  <c r="AI208" i="1"/>
  <c r="AS208" i="1" s="1"/>
  <c r="AT208" i="1" s="1"/>
  <c r="AL208" i="1"/>
  <c r="AM208" i="1" s="1"/>
  <c r="AN208" i="1" s="1"/>
  <c r="AK209" i="1"/>
  <c r="BB209" i="1"/>
  <c r="BE209" i="1"/>
  <c r="AI209" i="1"/>
  <c r="AS209" i="1" s="1"/>
  <c r="AT209" i="1" s="1"/>
  <c r="AL209" i="1"/>
  <c r="AM209" i="1" s="1"/>
  <c r="AN209" i="1" s="1"/>
  <c r="BF83" i="1"/>
  <c r="BG83" i="1"/>
  <c r="AO83" i="1"/>
  <c r="AQ83" i="1"/>
  <c r="AR83" i="1" s="1"/>
  <c r="BF85" i="1"/>
  <c r="BG85" i="1"/>
  <c r="AQ85" i="1"/>
  <c r="AR85" i="1" s="1"/>
  <c r="AO85" i="1"/>
  <c r="BG86" i="1"/>
  <c r="BF86" i="1"/>
  <c r="AO86" i="1"/>
  <c r="AQ86" i="1"/>
  <c r="AR86" i="1" s="1"/>
  <c r="BF88" i="1"/>
  <c r="BG88" i="1"/>
  <c r="AO88" i="1"/>
  <c r="AQ88" i="1"/>
  <c r="AR88" i="1" s="1"/>
  <c r="BF90" i="1"/>
  <c r="BG90" i="1"/>
  <c r="AQ90" i="1"/>
  <c r="AR90" i="1" s="1"/>
  <c r="AO90" i="1"/>
  <c r="AK146" i="1"/>
  <c r="BB146" i="1"/>
  <c r="BE146" i="1"/>
  <c r="AL146" i="1"/>
  <c r="AM146" i="1" s="1"/>
  <c r="AN146" i="1" s="1"/>
  <c r="AI146" i="1"/>
  <c r="AS146" i="1" s="1"/>
  <c r="AT146" i="1" s="1"/>
  <c r="BE158" i="1"/>
  <c r="AK158" i="1"/>
  <c r="BB158" i="1"/>
  <c r="AL158" i="1"/>
  <c r="AM158" i="1" s="1"/>
  <c r="AN158" i="1" s="1"/>
  <c r="AI158" i="1"/>
  <c r="AS158" i="1" s="1"/>
  <c r="AT158" i="1" s="1"/>
  <c r="BB188" i="1"/>
  <c r="AK188" i="1"/>
  <c r="BE188" i="1"/>
  <c r="AI188" i="1"/>
  <c r="AS188" i="1" s="1"/>
  <c r="AT188" i="1" s="1"/>
  <c r="AL188" i="1"/>
  <c r="AM188" i="1" s="1"/>
  <c r="AN188" i="1" s="1"/>
  <c r="BG202" i="1"/>
  <c r="BF202" i="1"/>
  <c r="AO202" i="1"/>
  <c r="AQ202" i="1"/>
  <c r="AR202" i="1" s="1"/>
  <c r="BF216" i="1"/>
  <c r="BG216" i="1"/>
  <c r="AO216" i="1"/>
  <c r="AQ216" i="1"/>
  <c r="AR216" i="1" s="1"/>
  <c r="BB323" i="1"/>
  <c r="AK323" i="1"/>
  <c r="BE323" i="1"/>
  <c r="AI323" i="1"/>
  <c r="AS323" i="1" s="1"/>
  <c r="AT323" i="1" s="1"/>
  <c r="AL323" i="1"/>
  <c r="AM323" i="1" s="1"/>
  <c r="AN323" i="1" s="1"/>
  <c r="BE364" i="1"/>
  <c r="AK364" i="1"/>
  <c r="BB364" i="1"/>
  <c r="AL364" i="1"/>
  <c r="AM364" i="1" s="1"/>
  <c r="AN364" i="1" s="1"/>
  <c r="AI364" i="1"/>
  <c r="AS364" i="1" s="1"/>
  <c r="AT364" i="1" s="1"/>
  <c r="AK151" i="1"/>
  <c r="BE151" i="1"/>
  <c r="BB151" i="1"/>
  <c r="AL151" i="1"/>
  <c r="AM151" i="1" s="1"/>
  <c r="AN151" i="1" s="1"/>
  <c r="AI151" i="1"/>
  <c r="AS151" i="1" s="1"/>
  <c r="AT151" i="1" s="1"/>
  <c r="BF154" i="1"/>
  <c r="BG154" i="1"/>
  <c r="AQ154" i="1"/>
  <c r="AR154" i="1" s="1"/>
  <c r="AO154" i="1"/>
  <c r="BC185" i="1"/>
  <c r="BD185" i="1"/>
  <c r="AK194" i="1"/>
  <c r="BE194" i="1"/>
  <c r="BB194" i="1"/>
  <c r="AI194" i="1"/>
  <c r="AS194" i="1" s="1"/>
  <c r="AT194" i="1" s="1"/>
  <c r="AL194" i="1"/>
  <c r="AM194" i="1" s="1"/>
  <c r="AN194" i="1" s="1"/>
  <c r="BB258" i="1"/>
  <c r="AK258" i="1"/>
  <c r="AX258" i="1"/>
  <c r="BE258" i="1"/>
  <c r="AV258" i="1"/>
  <c r="AW258" i="1" s="1"/>
  <c r="AI258" i="1"/>
  <c r="AS258" i="1" s="1"/>
  <c r="AT258" i="1" s="1"/>
  <c r="AL258" i="1"/>
  <c r="AM258" i="1" s="1"/>
  <c r="AN258" i="1" s="1"/>
  <c r="AK265" i="1"/>
  <c r="BE265" i="1"/>
  <c r="BB265" i="1"/>
  <c r="AI265" i="1"/>
  <c r="AS265" i="1" s="1"/>
  <c r="AT265" i="1" s="1"/>
  <c r="AL265" i="1"/>
  <c r="AM265" i="1" s="1"/>
  <c r="AN265" i="1" s="1"/>
  <c r="BE267" i="1"/>
  <c r="BB267" i="1"/>
  <c r="AK267" i="1"/>
  <c r="AI267" i="1"/>
  <c r="AS267" i="1" s="1"/>
  <c r="AT267" i="1" s="1"/>
  <c r="AL267" i="1"/>
  <c r="AM267" i="1" s="1"/>
  <c r="AN267" i="1" s="1"/>
  <c r="BB272" i="1"/>
  <c r="BE272" i="1"/>
  <c r="AK272" i="1"/>
  <c r="AI272" i="1"/>
  <c r="AS272" i="1" s="1"/>
  <c r="AT272" i="1" s="1"/>
  <c r="AL272" i="1"/>
  <c r="AM272" i="1" s="1"/>
  <c r="AN272" i="1" s="1"/>
  <c r="BG274" i="1"/>
  <c r="BF274" i="1"/>
  <c r="AQ274" i="1"/>
  <c r="AR274" i="1" s="1"/>
  <c r="AO274" i="1"/>
  <c r="BB316" i="1"/>
  <c r="AK316" i="1"/>
  <c r="BE316" i="1"/>
  <c r="AL316" i="1"/>
  <c r="AM316" i="1" s="1"/>
  <c r="AN316" i="1" s="1"/>
  <c r="AI316" i="1"/>
  <c r="AS316" i="1" s="1"/>
  <c r="AT316" i="1" s="1"/>
  <c r="BE324" i="1"/>
  <c r="AK324" i="1"/>
  <c r="BB324" i="1"/>
  <c r="AI324" i="1"/>
  <c r="AS324" i="1" s="1"/>
  <c r="AT324" i="1" s="1"/>
  <c r="AL324" i="1"/>
  <c r="AM324" i="1" s="1"/>
  <c r="AN324" i="1" s="1"/>
  <c r="BB325" i="1"/>
  <c r="BE325" i="1"/>
  <c r="AK325" i="1"/>
  <c r="AI325" i="1"/>
  <c r="AS325" i="1" s="1"/>
  <c r="AT325" i="1" s="1"/>
  <c r="AL325" i="1"/>
  <c r="AM325" i="1" s="1"/>
  <c r="AN325" i="1" s="1"/>
  <c r="BE326" i="1"/>
  <c r="BB326" i="1"/>
  <c r="AK326" i="1"/>
  <c r="AL326" i="1"/>
  <c r="AM326" i="1" s="1"/>
  <c r="AN326" i="1" s="1"/>
  <c r="AI326" i="1"/>
  <c r="AS326" i="1" s="1"/>
  <c r="AT326" i="1" s="1"/>
  <c r="BF355" i="1"/>
  <c r="BG355" i="1"/>
  <c r="AO355" i="1"/>
  <c r="AQ355" i="1"/>
  <c r="AR355" i="1" s="1"/>
  <c r="BB359" i="1"/>
  <c r="BE359" i="1"/>
  <c r="AK359" i="1"/>
  <c r="AI359" i="1"/>
  <c r="AS359" i="1" s="1"/>
  <c r="AT359" i="1" s="1"/>
  <c r="AL359" i="1"/>
  <c r="AM359" i="1" s="1"/>
  <c r="AN359" i="1" s="1"/>
  <c r="BB245" i="1"/>
  <c r="BE245" i="1"/>
  <c r="AK245" i="1"/>
  <c r="AI245" i="1"/>
  <c r="AS245" i="1" s="1"/>
  <c r="AT245" i="1" s="1"/>
  <c r="AL245" i="1"/>
  <c r="AM245" i="1" s="1"/>
  <c r="AN245" i="1" s="1"/>
  <c r="BE256" i="1"/>
  <c r="AK256" i="1"/>
  <c r="BB256" i="1"/>
  <c r="AI256" i="1"/>
  <c r="AS256" i="1" s="1"/>
  <c r="AT256" i="1" s="1"/>
  <c r="AL256" i="1"/>
  <c r="AM256" i="1" s="1"/>
  <c r="AN256" i="1" s="1"/>
  <c r="BB259" i="1"/>
  <c r="AK259" i="1"/>
  <c r="BE259" i="1"/>
  <c r="AI259" i="1"/>
  <c r="AS259" i="1" s="1"/>
  <c r="AT259" i="1" s="1"/>
  <c r="AL259" i="1"/>
  <c r="AM259" i="1" s="1"/>
  <c r="AN259" i="1" s="1"/>
  <c r="BG320" i="1"/>
  <c r="BF320" i="1"/>
  <c r="AO320" i="1"/>
  <c r="AQ320" i="1"/>
  <c r="AR320" i="1" s="1"/>
  <c r="AK257" i="1"/>
  <c r="BB257" i="1"/>
  <c r="BE257" i="1"/>
  <c r="AI257" i="1"/>
  <c r="AS257" i="1" s="1"/>
  <c r="AT257" i="1" s="1"/>
  <c r="AL257" i="1"/>
  <c r="AM257" i="1" s="1"/>
  <c r="AN257" i="1" s="1"/>
  <c r="BB260" i="1"/>
  <c r="BE260" i="1"/>
  <c r="AK260" i="1"/>
  <c r="AI260" i="1"/>
  <c r="AS260" i="1" s="1"/>
  <c r="AT260" i="1" s="1"/>
  <c r="AL260" i="1"/>
  <c r="AM260" i="1" s="1"/>
  <c r="AN260" i="1" s="1"/>
  <c r="AK268" i="1"/>
  <c r="BB268" i="1"/>
  <c r="BE268" i="1"/>
  <c r="AL268" i="1"/>
  <c r="AM268" i="1" s="1"/>
  <c r="AN268" i="1" s="1"/>
  <c r="AI268" i="1"/>
  <c r="AS268" i="1" s="1"/>
  <c r="AT268" i="1" s="1"/>
  <c r="BB305" i="1"/>
  <c r="BE305" i="1"/>
  <c r="AK305" i="1"/>
  <c r="AL305" i="1"/>
  <c r="AM305" i="1" s="1"/>
  <c r="AN305" i="1" s="1"/>
  <c r="AI305" i="1"/>
  <c r="AS305" i="1" s="1"/>
  <c r="AT305" i="1" s="1"/>
  <c r="BF367" i="1"/>
  <c r="BG367" i="1"/>
  <c r="AO367" i="1"/>
  <c r="AQ367" i="1"/>
  <c r="AR367" i="1" s="1"/>
  <c r="BE369" i="1"/>
  <c r="BB369" i="1"/>
  <c r="AK369" i="1"/>
  <c r="AL369" i="1"/>
  <c r="AM369" i="1" s="1"/>
  <c r="AN369" i="1" s="1"/>
  <c r="AI369" i="1"/>
  <c r="AS369" i="1" s="1"/>
  <c r="AT369" i="1" s="1"/>
  <c r="AK370" i="1"/>
  <c r="BB370" i="1"/>
  <c r="BE370" i="1"/>
  <c r="AL370" i="1"/>
  <c r="AM370" i="1" s="1"/>
  <c r="AN370" i="1" s="1"/>
  <c r="AI370" i="1"/>
  <c r="AS370" i="1" s="1"/>
  <c r="AT370" i="1" s="1"/>
  <c r="BF7" i="1"/>
  <c r="BG7" i="1"/>
  <c r="AQ7" i="1"/>
  <c r="AR7" i="1" s="1"/>
  <c r="AO7" i="1"/>
  <c r="BF8" i="1"/>
  <c r="BG8" i="1"/>
  <c r="AQ8" i="1"/>
  <c r="AR8" i="1" s="1"/>
  <c r="AO8" i="1"/>
  <c r="BF9" i="1"/>
  <c r="BG9" i="1"/>
  <c r="AQ9" i="1"/>
  <c r="AR9" i="1" s="1"/>
  <c r="AO9" i="1"/>
  <c r="BB14" i="1"/>
  <c r="BE14" i="1"/>
  <c r="AK14" i="1"/>
  <c r="AL14" i="1"/>
  <c r="AM14" i="1" s="1"/>
  <c r="AN14" i="1" s="1"/>
  <c r="AI14" i="1"/>
  <c r="AS14" i="1" s="1"/>
  <c r="AT14" i="1" s="1"/>
  <c r="BF18" i="1"/>
  <c r="BG18" i="1"/>
  <c r="AQ18" i="1"/>
  <c r="AR18" i="1" s="1"/>
  <c r="AO18" i="1"/>
  <c r="BF24" i="1"/>
  <c r="BG24" i="1"/>
  <c r="AQ24" i="1"/>
  <c r="AR24" i="1" s="1"/>
  <c r="AO24" i="1"/>
  <c r="BF26" i="1"/>
  <c r="BG26" i="1"/>
  <c r="AQ26" i="1"/>
  <c r="AR26" i="1" s="1"/>
  <c r="AO26" i="1"/>
  <c r="BF30" i="1"/>
  <c r="BG30" i="1"/>
  <c r="AQ30" i="1"/>
  <c r="AR30" i="1" s="1"/>
  <c r="AO30" i="1"/>
  <c r="BF33" i="1"/>
  <c r="BG33" i="1"/>
  <c r="AQ33" i="1"/>
  <c r="AR33" i="1" s="1"/>
  <c r="AO33" i="1"/>
  <c r="BF37" i="1"/>
  <c r="BG37" i="1"/>
  <c r="AQ37" i="1"/>
  <c r="AR37" i="1" s="1"/>
  <c r="AO37" i="1"/>
  <c r="BB44" i="1"/>
  <c r="BE44" i="1"/>
  <c r="AK44" i="1"/>
  <c r="AL44" i="1"/>
  <c r="AM44" i="1" s="1"/>
  <c r="AN44" i="1" s="1"/>
  <c r="AI44" i="1"/>
  <c r="AS44" i="1" s="1"/>
  <c r="AT44" i="1" s="1"/>
  <c r="BF45" i="1"/>
  <c r="BG45" i="1"/>
  <c r="AQ45" i="1"/>
  <c r="AR45" i="1" s="1"/>
  <c r="AO45" i="1"/>
  <c r="BF46" i="1"/>
  <c r="BG46" i="1"/>
  <c r="AQ46" i="1"/>
  <c r="AR46" i="1" s="1"/>
  <c r="AO46" i="1"/>
  <c r="BF55" i="1"/>
  <c r="BG55" i="1"/>
  <c r="AQ55" i="1"/>
  <c r="AR55" i="1" s="1"/>
  <c r="AO55" i="1"/>
  <c r="BB89" i="1"/>
  <c r="AK89" i="1"/>
  <c r="BE89" i="1"/>
  <c r="AL89" i="1"/>
  <c r="AM89" i="1" s="1"/>
  <c r="AN89" i="1" s="1"/>
  <c r="AI89" i="1"/>
  <c r="AS89" i="1" s="1"/>
  <c r="AT89" i="1" s="1"/>
  <c r="BG95" i="1"/>
  <c r="BF95" i="1"/>
  <c r="AO95" i="1"/>
  <c r="AQ95" i="1"/>
  <c r="AR95" i="1" s="1"/>
  <c r="BF96" i="1"/>
  <c r="BG96" i="1"/>
  <c r="AO96" i="1"/>
  <c r="AQ96" i="1"/>
  <c r="AR96" i="1" s="1"/>
  <c r="BF100" i="1"/>
  <c r="BG100" i="1"/>
  <c r="AQ100" i="1"/>
  <c r="AR100" i="1" s="1"/>
  <c r="AO100" i="1"/>
  <c r="BG110" i="1"/>
  <c r="BF110" i="1"/>
  <c r="AO110" i="1"/>
  <c r="AQ110" i="1"/>
  <c r="AR110" i="1" s="1"/>
  <c r="BG155" i="1"/>
  <c r="BF155" i="1"/>
  <c r="AQ155" i="1"/>
  <c r="AR155" i="1" s="1"/>
  <c r="AO155" i="1"/>
  <c r="BF160" i="1"/>
  <c r="BG160" i="1"/>
  <c r="AO160" i="1"/>
  <c r="AQ160" i="1"/>
  <c r="AR160" i="1" s="1"/>
  <c r="BE164" i="1"/>
  <c r="BB164" i="1"/>
  <c r="AK164" i="1"/>
  <c r="AI164" i="1"/>
  <c r="AS164" i="1" s="1"/>
  <c r="AT164" i="1" s="1"/>
  <c r="AL164" i="1"/>
  <c r="AM164" i="1" s="1"/>
  <c r="AN164" i="1" s="1"/>
  <c r="BB198" i="1"/>
  <c r="AK198" i="1"/>
  <c r="BE198" i="1"/>
  <c r="AL198" i="1"/>
  <c r="AM198" i="1" s="1"/>
  <c r="AN198" i="1" s="1"/>
  <c r="AI198" i="1"/>
  <c r="AS198" i="1" s="1"/>
  <c r="AT198" i="1" s="1"/>
  <c r="BB199" i="1"/>
  <c r="AK199" i="1"/>
  <c r="BE199" i="1"/>
  <c r="AL199" i="1"/>
  <c r="AM199" i="1" s="1"/>
  <c r="AN199" i="1" s="1"/>
  <c r="AI199" i="1"/>
  <c r="AS199" i="1" s="1"/>
  <c r="AT199" i="1" s="1"/>
  <c r="BE213" i="1"/>
  <c r="AK213" i="1"/>
  <c r="BB213" i="1"/>
  <c r="AL213" i="1"/>
  <c r="AM213" i="1" s="1"/>
  <c r="AN213" i="1" s="1"/>
  <c r="AI213" i="1"/>
  <c r="AS213" i="1" s="1"/>
  <c r="AT213" i="1" s="1"/>
  <c r="BE214" i="1"/>
  <c r="AK214" i="1"/>
  <c r="BB214" i="1"/>
  <c r="AI214" i="1"/>
  <c r="AS214" i="1" s="1"/>
  <c r="AT214" i="1" s="1"/>
  <c r="AL214" i="1"/>
  <c r="AM214" i="1" s="1"/>
  <c r="AN214" i="1" s="1"/>
  <c r="BB249" i="1"/>
  <c r="AK249" i="1"/>
  <c r="BE249" i="1"/>
  <c r="AL249" i="1"/>
  <c r="AM249" i="1" s="1"/>
  <c r="AN249" i="1" s="1"/>
  <c r="AI249" i="1"/>
  <c r="AS249" i="1" s="1"/>
  <c r="AT249" i="1" s="1"/>
  <c r="AK252" i="1"/>
  <c r="BE252" i="1"/>
  <c r="BB252" i="1"/>
  <c r="AI252" i="1"/>
  <c r="AS252" i="1" s="1"/>
  <c r="AT252" i="1" s="1"/>
  <c r="AL252" i="1"/>
  <c r="AM252" i="1" s="1"/>
  <c r="AN252" i="1" s="1"/>
  <c r="BE306" i="1"/>
  <c r="AK306" i="1"/>
  <c r="BB306" i="1"/>
  <c r="AL306" i="1"/>
  <c r="AM306" i="1" s="1"/>
  <c r="AN306" i="1" s="1"/>
  <c r="AI306" i="1"/>
  <c r="AS306" i="1" s="1"/>
  <c r="AT306" i="1" s="1"/>
  <c r="AK310" i="1"/>
  <c r="BE310" i="1"/>
  <c r="BB310" i="1"/>
  <c r="AL310" i="1"/>
  <c r="AM310" i="1" s="1"/>
  <c r="AN310" i="1" s="1"/>
  <c r="AI310" i="1"/>
  <c r="AS310" i="1" s="1"/>
  <c r="AT310" i="1" s="1"/>
  <c r="BG99" i="1"/>
  <c r="BF99" i="1"/>
  <c r="AO99" i="1"/>
  <c r="AQ99" i="1"/>
  <c r="AR99" i="1" s="1"/>
  <c r="BB187" i="1"/>
  <c r="AK187" i="1"/>
  <c r="BE187" i="1"/>
  <c r="AI187" i="1"/>
  <c r="AS187" i="1" s="1"/>
  <c r="AT187" i="1" s="1"/>
  <c r="AL187" i="1"/>
  <c r="AM187" i="1" s="1"/>
  <c r="AN187" i="1" s="1"/>
  <c r="BE195" i="1"/>
  <c r="AK195" i="1"/>
  <c r="BB195" i="1"/>
  <c r="AL195" i="1"/>
  <c r="AM195" i="1" s="1"/>
  <c r="AN195" i="1" s="1"/>
  <c r="AI195" i="1"/>
  <c r="AS195" i="1" s="1"/>
  <c r="AT195" i="1" s="1"/>
  <c r="BE203" i="1"/>
  <c r="BB203" i="1"/>
  <c r="AK203" i="1"/>
  <c r="AI203" i="1"/>
  <c r="AS203" i="1" s="1"/>
  <c r="AT203" i="1" s="1"/>
  <c r="AL203" i="1"/>
  <c r="AM203" i="1" s="1"/>
  <c r="AN203" i="1" s="1"/>
  <c r="AJ219" i="1"/>
  <c r="AG219" i="1"/>
  <c r="AH219" i="1" s="1"/>
  <c r="BE270" i="1"/>
  <c r="BB270" i="1"/>
  <c r="AK270" i="1"/>
  <c r="AI270" i="1"/>
  <c r="AS270" i="1" s="1"/>
  <c r="AT270" i="1" s="1"/>
  <c r="AL270" i="1"/>
  <c r="AM270" i="1" s="1"/>
  <c r="AN270" i="1" s="1"/>
  <c r="AJ255" i="1"/>
  <c r="AG255" i="1"/>
  <c r="AH255" i="1" s="1"/>
  <c r="BE317" i="1"/>
  <c r="BB317" i="1"/>
  <c r="AK317" i="1"/>
  <c r="AI317" i="1"/>
  <c r="AS317" i="1" s="1"/>
  <c r="AT317" i="1" s="1"/>
  <c r="AL317" i="1"/>
  <c r="AM317" i="1" s="1"/>
  <c r="AN317" i="1" s="1"/>
  <c r="AJ220" i="1"/>
  <c r="AG220" i="1"/>
  <c r="AH220" i="1" s="1"/>
  <c r="BF98" i="1"/>
  <c r="BG98" i="1"/>
  <c r="AO98" i="1"/>
  <c r="AQ98" i="1"/>
  <c r="AR98" i="1" s="1"/>
  <c r="BE101" i="1"/>
  <c r="AK101" i="1"/>
  <c r="BB101" i="1"/>
  <c r="AL101" i="1"/>
  <c r="AM101" i="1" s="1"/>
  <c r="AN101" i="1" s="1"/>
  <c r="AI101" i="1"/>
  <c r="AS101" i="1" s="1"/>
  <c r="AT101" i="1" s="1"/>
  <c r="AK106" i="1"/>
  <c r="BB106" i="1"/>
  <c r="BE106" i="1"/>
  <c r="AL106" i="1"/>
  <c r="AM106" i="1" s="1"/>
  <c r="AN106" i="1" s="1"/>
  <c r="AI106" i="1"/>
  <c r="AS106" i="1" s="1"/>
  <c r="AT106" i="1" s="1"/>
  <c r="BE157" i="1"/>
  <c r="AK157" i="1"/>
  <c r="BB157" i="1"/>
  <c r="AI157" i="1"/>
  <c r="AS157" i="1" s="1"/>
  <c r="AT157" i="1" s="1"/>
  <c r="AL157" i="1"/>
  <c r="AM157" i="1" s="1"/>
  <c r="AN157" i="1" s="1"/>
  <c r="BE166" i="1"/>
  <c r="AK166" i="1"/>
  <c r="BB166" i="1"/>
  <c r="AL166" i="1"/>
  <c r="AM166" i="1" s="1"/>
  <c r="AN166" i="1" s="1"/>
  <c r="AI166" i="1"/>
  <c r="AS166" i="1" s="1"/>
  <c r="AT166" i="1" s="1"/>
  <c r="BB186" i="1"/>
  <c r="BE186" i="1"/>
  <c r="AK186" i="1"/>
  <c r="AI186" i="1"/>
  <c r="AS186" i="1" s="1"/>
  <c r="AT186" i="1" s="1"/>
  <c r="AL186" i="1"/>
  <c r="AM186" i="1" s="1"/>
  <c r="AN186" i="1" s="1"/>
  <c r="BB253" i="1"/>
  <c r="BE253" i="1"/>
  <c r="AK253" i="1"/>
  <c r="AI253" i="1"/>
  <c r="AS253" i="1" s="1"/>
  <c r="AT253" i="1" s="1"/>
  <c r="AL253" i="1"/>
  <c r="AM253" i="1" s="1"/>
  <c r="AN253" i="1" s="1"/>
  <c r="BF266" i="1"/>
  <c r="BG266" i="1"/>
  <c r="AO266" i="1"/>
  <c r="AQ266" i="1"/>
  <c r="AR266" i="1" s="1"/>
  <c r="BB197" i="1"/>
  <c r="BE197" i="1"/>
  <c r="AK197" i="1"/>
  <c r="AI197" i="1"/>
  <c r="AS197" i="1" s="1"/>
  <c r="AT197" i="1" s="1"/>
  <c r="AL197" i="1"/>
  <c r="AM197" i="1" s="1"/>
  <c r="AN197" i="1" s="1"/>
  <c r="AK250" i="1"/>
  <c r="BE250" i="1"/>
  <c r="BB250" i="1"/>
  <c r="AI250" i="1"/>
  <c r="AS250" i="1" s="1"/>
  <c r="AT250" i="1" s="1"/>
  <c r="AL250" i="1"/>
  <c r="AM250" i="1" s="1"/>
  <c r="AN250" i="1" s="1"/>
  <c r="BB304" i="1"/>
  <c r="BE304" i="1"/>
  <c r="AK304" i="1"/>
  <c r="AI304" i="1"/>
  <c r="AS304" i="1" s="1"/>
  <c r="AT304" i="1" s="1"/>
  <c r="AL304" i="1"/>
  <c r="AM304" i="1" s="1"/>
  <c r="AN304" i="1" s="1"/>
  <c r="BE314" i="1"/>
  <c r="BB314" i="1"/>
  <c r="AK314" i="1"/>
  <c r="AI314" i="1"/>
  <c r="AS314" i="1" s="1"/>
  <c r="AT314" i="1" s="1"/>
  <c r="AL314" i="1"/>
  <c r="AM314" i="1" s="1"/>
  <c r="AN314" i="1" s="1"/>
  <c r="AK365" i="1"/>
  <c r="BB365" i="1"/>
  <c r="BE365" i="1"/>
  <c r="AI365" i="1"/>
  <c r="AS365" i="1" s="1"/>
  <c r="AT365" i="1" s="1"/>
  <c r="AL365" i="1"/>
  <c r="AM365" i="1" s="1"/>
  <c r="AN365" i="1" s="1"/>
  <c r="BG307" i="1"/>
  <c r="BF307" i="1"/>
  <c r="AO307" i="1"/>
  <c r="AQ307" i="1"/>
  <c r="AR307" i="1" s="1"/>
  <c r="AJ308" i="1"/>
  <c r="AG308" i="1"/>
  <c r="AH308" i="1" s="1"/>
  <c r="AJ366" i="1"/>
  <c r="AG366" i="1"/>
  <c r="AH366" i="1" s="1"/>
  <c r="AJ358" i="1"/>
  <c r="AG358" i="1"/>
  <c r="AH358" i="1" s="1"/>
  <c r="BG81" i="1"/>
  <c r="BF81" i="1"/>
  <c r="AO81" i="1"/>
  <c r="AQ81" i="1"/>
  <c r="AR81" i="1" s="1"/>
  <c r="AJ215" i="1"/>
  <c r="AG215" i="1"/>
  <c r="AH215" i="1" s="1"/>
  <c r="AJ6" i="1"/>
  <c r="AG6" i="1"/>
  <c r="AH6" i="1" s="1"/>
  <c r="AJ25" i="1"/>
  <c r="AG25" i="1"/>
  <c r="AH25" i="1" s="1"/>
  <c r="AJ54" i="1"/>
  <c r="AG54" i="1"/>
  <c r="AH54" i="1" s="1"/>
  <c r="AJ56" i="1"/>
  <c r="AG56" i="1"/>
  <c r="AH56" i="1" s="1"/>
  <c r="AJ105" i="1"/>
  <c r="AG105" i="1"/>
  <c r="AH105" i="1" s="1"/>
  <c r="AJ58" i="1"/>
  <c r="AG58" i="1"/>
  <c r="AH58" i="1" s="1"/>
  <c r="AJ204" i="1"/>
  <c r="AG204" i="1"/>
  <c r="AH204" i="1" s="1"/>
  <c r="AJ319" i="1"/>
  <c r="AG319" i="1"/>
  <c r="AH319" i="1" s="1"/>
  <c r="AJ311" i="1"/>
  <c r="AG311" i="1"/>
  <c r="AH311" i="1" s="1"/>
  <c r="AJ152" i="1"/>
  <c r="AG152" i="1"/>
  <c r="AH152" i="1" s="1"/>
  <c r="AK59" i="1"/>
  <c r="BB59" i="1"/>
  <c r="BE59" i="1"/>
  <c r="AI59" i="1"/>
  <c r="AS59" i="1" s="1"/>
  <c r="AT59" i="1" s="1"/>
  <c r="AL59" i="1"/>
  <c r="AM59" i="1" s="1"/>
  <c r="AN59" i="1" s="1"/>
  <c r="AJ87" i="1"/>
  <c r="AG87" i="1"/>
  <c r="AH87" i="1" s="1"/>
  <c r="AJ103" i="1"/>
  <c r="AG103" i="1"/>
  <c r="AH103" i="1" s="1"/>
  <c r="AJ104" i="1"/>
  <c r="AG104" i="1"/>
  <c r="AH104" i="1" s="1"/>
  <c r="AJ107" i="1"/>
  <c r="AG107" i="1"/>
  <c r="AH107" i="1" s="1"/>
  <c r="AJ112" i="1"/>
  <c r="AG112" i="1"/>
  <c r="AH112" i="1" s="1"/>
  <c r="AJ113" i="1"/>
  <c r="AG113" i="1"/>
  <c r="AH113" i="1" s="1"/>
  <c r="AJ145" i="1"/>
  <c r="AG145" i="1"/>
  <c r="AH145" i="1" s="1"/>
  <c r="AJ153" i="1"/>
  <c r="AG153" i="1"/>
  <c r="AH153" i="1" s="1"/>
  <c r="AJ205" i="1"/>
  <c r="AG205" i="1"/>
  <c r="AH205" i="1" s="1"/>
  <c r="AJ315" i="1"/>
  <c r="AG315" i="1"/>
  <c r="AH315" i="1" s="1"/>
  <c r="AJ92" i="1"/>
  <c r="AG92" i="1"/>
  <c r="AH92" i="1" s="1"/>
  <c r="AJ102" i="1"/>
  <c r="AG102" i="1"/>
  <c r="AH102" i="1" s="1"/>
  <c r="AJ108" i="1"/>
  <c r="AG108" i="1"/>
  <c r="AH108" i="1" s="1"/>
  <c r="AJ111" i="1"/>
  <c r="AG111" i="1"/>
  <c r="AH111" i="1" s="1"/>
  <c r="AJ161" i="1"/>
  <c r="AG161" i="1"/>
  <c r="AH161" i="1" s="1"/>
  <c r="AJ163" i="1"/>
  <c r="AG163" i="1"/>
  <c r="AH163" i="1" s="1"/>
  <c r="AJ165" i="1"/>
  <c r="AG165" i="1"/>
  <c r="AH165" i="1" s="1"/>
  <c r="AJ189" i="1"/>
  <c r="AG189" i="1"/>
  <c r="AH189" i="1" s="1"/>
  <c r="AJ193" i="1"/>
  <c r="AG193" i="1"/>
  <c r="AH193" i="1" s="1"/>
  <c r="AJ196" i="1"/>
  <c r="AG196" i="1"/>
  <c r="AH196" i="1" s="1"/>
  <c r="AJ200" i="1"/>
  <c r="AG200" i="1"/>
  <c r="AH200" i="1" s="1"/>
  <c r="AJ201" i="1"/>
  <c r="AG201" i="1"/>
  <c r="AH201" i="1" s="1"/>
  <c r="AJ273" i="1"/>
  <c r="AG273" i="1"/>
  <c r="AH273" i="1" s="1"/>
  <c r="AJ360" i="1"/>
  <c r="AG360" i="1"/>
  <c r="AH360" i="1" s="1"/>
  <c r="AJ148" i="1"/>
  <c r="AG148" i="1"/>
  <c r="AH148" i="1" s="1"/>
  <c r="AJ150" i="1"/>
  <c r="AG150" i="1"/>
  <c r="AH150" i="1" s="1"/>
  <c r="AJ156" i="1"/>
  <c r="AG156" i="1"/>
  <c r="AH156" i="1" s="1"/>
  <c r="AJ192" i="1"/>
  <c r="AG192" i="1"/>
  <c r="AH192" i="1" s="1"/>
  <c r="AJ206" i="1"/>
  <c r="AG206" i="1"/>
  <c r="AH206" i="1" s="1"/>
  <c r="AJ210" i="1"/>
  <c r="AG210" i="1"/>
  <c r="AH210" i="1" s="1"/>
  <c r="AJ217" i="1"/>
  <c r="AG217" i="1"/>
  <c r="AH217" i="1" s="1"/>
  <c r="AJ248" i="1"/>
  <c r="AG248" i="1"/>
  <c r="AH248" i="1" s="1"/>
  <c r="AJ254" i="1"/>
  <c r="AG254" i="1"/>
  <c r="AH254" i="1" s="1"/>
  <c r="AK12" i="1"/>
  <c r="BB12" i="1"/>
  <c r="BE12" i="1"/>
  <c r="AL12" i="1"/>
  <c r="AM12" i="1" s="1"/>
  <c r="AN12" i="1" s="1"/>
  <c r="AI12" i="1"/>
  <c r="AS12" i="1" s="1"/>
  <c r="AT12" i="1" s="1"/>
  <c r="AJ162" i="1"/>
  <c r="AG162" i="1"/>
  <c r="AH162" i="1" s="1"/>
  <c r="BE190" i="1"/>
  <c r="BB190" i="1"/>
  <c r="AK190" i="1"/>
  <c r="AL190" i="1"/>
  <c r="AM190" i="1" s="1"/>
  <c r="AN190" i="1" s="1"/>
  <c r="AI190" i="1"/>
  <c r="AS190" i="1" s="1"/>
  <c r="AT190" i="1" s="1"/>
  <c r="AJ207" i="1"/>
  <c r="AG207" i="1"/>
  <c r="AH207" i="1" s="1"/>
  <c r="AJ212" i="1"/>
  <c r="AG212" i="1"/>
  <c r="AH212" i="1" s="1"/>
  <c r="AJ218" i="1"/>
  <c r="AG218" i="1"/>
  <c r="AH218" i="1" s="1"/>
  <c r="AJ246" i="1"/>
  <c r="AG246" i="1"/>
  <c r="AH246" i="1" s="1"/>
  <c r="AJ247" i="1"/>
  <c r="AG247" i="1"/>
  <c r="AH247" i="1" s="1"/>
  <c r="AJ251" i="1"/>
  <c r="AG251" i="1"/>
  <c r="AH251" i="1" s="1"/>
  <c r="AJ262" i="1"/>
  <c r="AG262" i="1"/>
  <c r="AH262" i="1" s="1"/>
  <c r="AJ269" i="1"/>
  <c r="AG269" i="1"/>
  <c r="AH269" i="1" s="1"/>
  <c r="AJ271" i="1"/>
  <c r="AG271" i="1"/>
  <c r="AH271" i="1" s="1"/>
  <c r="AJ303" i="1"/>
  <c r="AG303" i="1"/>
  <c r="AH303" i="1" s="1"/>
  <c r="AJ309" i="1"/>
  <c r="AG309" i="1"/>
  <c r="AH309" i="1" s="1"/>
  <c r="AJ313" i="1"/>
  <c r="AG313" i="1"/>
  <c r="AH313" i="1" s="1"/>
  <c r="AJ318" i="1"/>
  <c r="AG318" i="1"/>
  <c r="AH318" i="1" s="1"/>
  <c r="AJ321" i="1"/>
  <c r="AG321" i="1"/>
  <c r="AH321" i="1" s="1"/>
  <c r="AJ322" i="1"/>
  <c r="AG322" i="1"/>
  <c r="AH322" i="1" s="1"/>
  <c r="AJ368" i="1"/>
  <c r="AG368" i="1"/>
  <c r="AH368" i="1" s="1"/>
  <c r="AJ356" i="1"/>
  <c r="AG356" i="1"/>
  <c r="AH356" i="1" s="1"/>
  <c r="AJ261" i="1"/>
  <c r="AG261" i="1"/>
  <c r="AH261" i="1" s="1"/>
  <c r="AJ327" i="1"/>
  <c r="AG327" i="1"/>
  <c r="AH327" i="1" s="1"/>
  <c r="AJ363" i="1"/>
  <c r="AG363" i="1"/>
  <c r="AH363" i="1" s="1"/>
  <c r="AJ312" i="1"/>
  <c r="AG312" i="1"/>
  <c r="AH312" i="1" s="1"/>
  <c r="AJ82" i="1"/>
  <c r="AG82" i="1"/>
  <c r="AH82" i="1" s="1"/>
  <c r="AJ93" i="1"/>
  <c r="AG93" i="1"/>
  <c r="AH93" i="1" s="1"/>
  <c r="AJ264" i="1"/>
  <c r="AG264" i="1"/>
  <c r="AH264" i="1" s="1"/>
  <c r="AJ357" i="1"/>
  <c r="AG357" i="1"/>
  <c r="AH357" i="1" s="1"/>
  <c r="AJ371" i="1"/>
  <c r="AG371" i="1"/>
  <c r="AH371" i="1" s="1"/>
  <c r="AJ94" i="1"/>
  <c r="AG94" i="1"/>
  <c r="AH94" i="1" s="1"/>
  <c r="AJ97" i="1"/>
  <c r="AG97" i="1"/>
  <c r="AH97" i="1" s="1"/>
  <c r="AJ109" i="1"/>
  <c r="AG109" i="1"/>
  <c r="AH109" i="1" s="1"/>
  <c r="AJ147" i="1"/>
  <c r="AG147" i="1"/>
  <c r="AH147" i="1" s="1"/>
  <c r="AJ263" i="1"/>
  <c r="AG263" i="1"/>
  <c r="AH263" i="1" s="1"/>
  <c r="AD211" i="1"/>
  <c r="AE211" i="1"/>
  <c r="AF211" i="1" s="1"/>
  <c r="AE362" i="1"/>
  <c r="AF362" i="1" s="1"/>
  <c r="AD362" i="1"/>
  <c r="AD361" i="1"/>
  <c r="AE361" i="1"/>
  <c r="AF361" i="1" s="1"/>
  <c r="AE191" i="1"/>
  <c r="AF191" i="1" s="1"/>
  <c r="AD191" i="1"/>
  <c r="AX10" i="1"/>
  <c r="AV10" i="1"/>
  <c r="AX11" i="1"/>
  <c r="AV11" i="1"/>
  <c r="AX13" i="1"/>
  <c r="AV13" i="1"/>
  <c r="AX15" i="1"/>
  <c r="AX17" i="1"/>
  <c r="AV19" i="1"/>
  <c r="AX19" i="1"/>
  <c r="AX29" i="1"/>
  <c r="AV29" i="1"/>
  <c r="AX31" i="1"/>
  <c r="AV31" i="1"/>
  <c r="AX32" i="1"/>
  <c r="AV32" i="1"/>
  <c r="AX34" i="1"/>
  <c r="AV34" i="1"/>
  <c r="AV35" i="1"/>
  <c r="AX35" i="1"/>
  <c r="AV36" i="1"/>
  <c r="AX36" i="1"/>
  <c r="AX38" i="1"/>
  <c r="AV38" i="1"/>
  <c r="AX39" i="1"/>
  <c r="AV39" i="1"/>
  <c r="AV40" i="1"/>
  <c r="AX40" i="1"/>
  <c r="AV41" i="1"/>
  <c r="AX41" i="1"/>
  <c r="AV42" i="1"/>
  <c r="AX42" i="1"/>
  <c r="AV43" i="1"/>
  <c r="AX43" i="1"/>
  <c r="AV53" i="1"/>
  <c r="AX53" i="1"/>
  <c r="AX57" i="1"/>
  <c r="AV57" i="1"/>
  <c r="AV86" i="1"/>
  <c r="AV48" i="1"/>
  <c r="AX48" i="1"/>
  <c r="AV49" i="1"/>
  <c r="AX49" i="1"/>
  <c r="AX50" i="1"/>
  <c r="AV50" i="1"/>
  <c r="AX51" i="1"/>
  <c r="AV51" i="1"/>
  <c r="AV52" i="1"/>
  <c r="AX52" i="1"/>
  <c r="AX83" i="1"/>
  <c r="AV90" i="1"/>
  <c r="AX90" i="1"/>
  <c r="AV202" i="1"/>
  <c r="AX202" i="1"/>
  <c r="AV216" i="1"/>
  <c r="AX216" i="1"/>
  <c r="AV154" i="1"/>
  <c r="AX154" i="1"/>
  <c r="AY367" i="1"/>
  <c r="AZ367" i="1" s="1"/>
  <c r="BA367" i="1" s="1"/>
  <c r="AX7" i="1"/>
  <c r="AV7" i="1"/>
  <c r="AV8" i="1"/>
  <c r="AX8" i="1"/>
  <c r="AX9" i="1"/>
  <c r="AV9" i="1"/>
  <c r="AX18" i="1"/>
  <c r="AV18" i="1"/>
  <c r="AX24" i="1"/>
  <c r="AV24" i="1"/>
  <c r="AV26" i="1"/>
  <c r="AX26" i="1"/>
  <c r="AX30" i="1"/>
  <c r="AV30" i="1"/>
  <c r="AV33" i="1"/>
  <c r="AX33" i="1"/>
  <c r="AV37" i="1"/>
  <c r="AX37" i="1"/>
  <c r="AV45" i="1"/>
  <c r="AX45" i="1"/>
  <c r="AX46" i="1"/>
  <c r="AV46" i="1"/>
  <c r="AY55" i="1"/>
  <c r="AZ55" i="1" s="1"/>
  <c r="BA55" i="1" s="1"/>
  <c r="AV88" i="1"/>
  <c r="AX274" i="1"/>
  <c r="AV95" i="1"/>
  <c r="AX95" i="1"/>
  <c r="AX96" i="1"/>
  <c r="AV96" i="1"/>
  <c r="AX100" i="1"/>
  <c r="AV100" i="1"/>
  <c r="AV110" i="1"/>
  <c r="AX110" i="1"/>
  <c r="AV155" i="1"/>
  <c r="AX155" i="1"/>
  <c r="AX160" i="1"/>
  <c r="AV160" i="1"/>
  <c r="AX99" i="1"/>
  <c r="AV99" i="1"/>
  <c r="AV98" i="1"/>
  <c r="AX98" i="1"/>
  <c r="AV85" i="1"/>
  <c r="AV274" i="1"/>
  <c r="AY355" i="1"/>
  <c r="AX355" i="1"/>
  <c r="AV320" i="1"/>
  <c r="AX320" i="1"/>
  <c r="AX266" i="1"/>
  <c r="AV266" i="1"/>
  <c r="AX307" i="1"/>
  <c r="AV307" i="1"/>
  <c r="AV81" i="1"/>
  <c r="AX81" i="1"/>
  <c r="AV15" i="1"/>
  <c r="AX16" i="1"/>
  <c r="AV16" i="1"/>
  <c r="AV17" i="1"/>
  <c r="AX20" i="1"/>
  <c r="AV20" i="1"/>
  <c r="AV21" i="1"/>
  <c r="AX21" i="1"/>
  <c r="AX22" i="1"/>
  <c r="AV22" i="1"/>
  <c r="AX23" i="1"/>
  <c r="AV23" i="1"/>
  <c r="AV27" i="1"/>
  <c r="AX27" i="1"/>
  <c r="AV83" i="1"/>
  <c r="AX85" i="1"/>
  <c r="AX86" i="1"/>
  <c r="AX88" i="1"/>
  <c r="O5" i="1"/>
  <c r="P5" i="1"/>
  <c r="Q5" i="1" s="1"/>
  <c r="V5" i="1" s="1"/>
  <c r="W5" i="1" s="1"/>
  <c r="X5" i="1" s="1"/>
  <c r="Y5" i="1" s="1"/>
  <c r="Z5" i="1" s="1"/>
  <c r="AA5" i="1" s="1"/>
  <c r="AB5" i="1" s="1"/>
  <c r="AC5" i="1" s="1"/>
  <c r="C10" i="1"/>
  <c r="B10" i="1"/>
  <c r="D10" i="1"/>
  <c r="A11" i="1"/>
  <c r="BD10" i="1" l="1"/>
  <c r="BC10" i="1"/>
  <c r="BD11" i="1"/>
  <c r="BC11" i="1"/>
  <c r="BD13" i="1"/>
  <c r="BC13" i="1"/>
  <c r="BD15" i="1"/>
  <c r="BC15" i="1"/>
  <c r="BD16" i="1"/>
  <c r="BC16" i="1"/>
  <c r="BD17" i="1"/>
  <c r="BC17" i="1"/>
  <c r="BD19" i="1"/>
  <c r="BC19" i="1"/>
  <c r="BC20" i="1"/>
  <c r="BD20" i="1"/>
  <c r="BD21" i="1"/>
  <c r="BC21" i="1"/>
  <c r="BD22" i="1"/>
  <c r="BC22" i="1"/>
  <c r="BD23" i="1"/>
  <c r="BC23" i="1"/>
  <c r="BD27" i="1"/>
  <c r="BC27" i="1"/>
  <c r="BD28" i="1"/>
  <c r="BC28" i="1"/>
  <c r="BD29" i="1"/>
  <c r="BC29" i="1"/>
  <c r="BD31" i="1"/>
  <c r="BC31" i="1"/>
  <c r="BD32" i="1"/>
  <c r="BC32" i="1"/>
  <c r="BD34" i="1"/>
  <c r="BC34" i="1"/>
  <c r="BD35" i="1"/>
  <c r="BC35" i="1"/>
  <c r="BD36" i="1"/>
  <c r="BC36" i="1"/>
  <c r="BD38" i="1"/>
  <c r="BC38" i="1"/>
  <c r="BD39" i="1"/>
  <c r="BC39" i="1"/>
  <c r="BD40" i="1"/>
  <c r="BC40" i="1"/>
  <c r="BD41" i="1"/>
  <c r="BC41" i="1"/>
  <c r="BD42" i="1"/>
  <c r="BC42" i="1"/>
  <c r="BD43" i="1"/>
  <c r="BC43" i="1"/>
  <c r="BD47" i="1"/>
  <c r="BC47" i="1"/>
  <c r="BD48" i="1"/>
  <c r="BC48" i="1"/>
  <c r="BD49" i="1"/>
  <c r="BC49" i="1"/>
  <c r="BD50" i="1"/>
  <c r="BC50" i="1"/>
  <c r="BD51" i="1"/>
  <c r="BC51" i="1"/>
  <c r="BD52" i="1"/>
  <c r="BC52" i="1"/>
  <c r="BD53" i="1"/>
  <c r="BC53" i="1"/>
  <c r="BD57" i="1"/>
  <c r="BC57" i="1"/>
  <c r="BF84" i="1"/>
  <c r="BG84" i="1"/>
  <c r="AO84" i="1"/>
  <c r="AQ84" i="1"/>
  <c r="AR84" i="1" s="1"/>
  <c r="BG91" i="1"/>
  <c r="BF91" i="1"/>
  <c r="AO91" i="1"/>
  <c r="AQ91" i="1"/>
  <c r="AR91" i="1" s="1"/>
  <c r="BF144" i="1"/>
  <c r="BG144" i="1"/>
  <c r="AQ144" i="1"/>
  <c r="AR144" i="1" s="1"/>
  <c r="AO144" i="1"/>
  <c r="BG149" i="1"/>
  <c r="BF149" i="1"/>
  <c r="AO149" i="1"/>
  <c r="AQ149" i="1"/>
  <c r="AR149" i="1" s="1"/>
  <c r="BG159" i="1"/>
  <c r="BF159" i="1"/>
  <c r="AQ159" i="1"/>
  <c r="AR159" i="1" s="1"/>
  <c r="AO159" i="1"/>
  <c r="BF208" i="1"/>
  <c r="BG208" i="1"/>
  <c r="AO208" i="1"/>
  <c r="AQ208" i="1"/>
  <c r="AR208" i="1" s="1"/>
  <c r="BF209" i="1"/>
  <c r="BG209" i="1"/>
  <c r="AO209" i="1"/>
  <c r="AQ209" i="1"/>
  <c r="AR209" i="1" s="1"/>
  <c r="BD83" i="1"/>
  <c r="BC83" i="1"/>
  <c r="BD85" i="1"/>
  <c r="BC85" i="1"/>
  <c r="BD86" i="1"/>
  <c r="BC86" i="1"/>
  <c r="BD88" i="1"/>
  <c r="BC88" i="1"/>
  <c r="BC90" i="1"/>
  <c r="BD90" i="1"/>
  <c r="BG146" i="1"/>
  <c r="BF146" i="1"/>
  <c r="AQ146" i="1"/>
  <c r="AR146" i="1" s="1"/>
  <c r="AO146" i="1"/>
  <c r="BF158" i="1"/>
  <c r="BG158" i="1"/>
  <c r="AO158" i="1"/>
  <c r="AQ158" i="1"/>
  <c r="AR158" i="1" s="1"/>
  <c r="BF188" i="1"/>
  <c r="BG188" i="1"/>
  <c r="AO188" i="1"/>
  <c r="AQ188" i="1"/>
  <c r="AR188" i="1" s="1"/>
  <c r="BC202" i="1"/>
  <c r="BD202" i="1"/>
  <c r="BC216" i="1"/>
  <c r="BD216" i="1"/>
  <c r="BF323" i="1"/>
  <c r="BG323" i="1"/>
  <c r="AQ323" i="1"/>
  <c r="AR323" i="1" s="1"/>
  <c r="AO323" i="1"/>
  <c r="BF364" i="1"/>
  <c r="BG364" i="1"/>
  <c r="AQ364" i="1"/>
  <c r="AR364" i="1" s="1"/>
  <c r="AO364" i="1"/>
  <c r="BG151" i="1"/>
  <c r="BF151" i="1"/>
  <c r="AQ151" i="1"/>
  <c r="AR151" i="1" s="1"/>
  <c r="AO151" i="1"/>
  <c r="BD154" i="1"/>
  <c r="BC154" i="1"/>
  <c r="BG194" i="1"/>
  <c r="BF194" i="1"/>
  <c r="AO194" i="1"/>
  <c r="AQ194" i="1"/>
  <c r="AR194" i="1" s="1"/>
  <c r="BG258" i="1"/>
  <c r="BF258" i="1"/>
  <c r="AQ258" i="1"/>
  <c r="AR258" i="1" s="1"/>
  <c r="AO258" i="1"/>
  <c r="BF265" i="1"/>
  <c r="BG265" i="1"/>
  <c r="AO265" i="1"/>
  <c r="AQ265" i="1"/>
  <c r="AR265" i="1" s="1"/>
  <c r="BF267" i="1"/>
  <c r="BG267" i="1"/>
  <c r="AO267" i="1"/>
  <c r="AQ267" i="1"/>
  <c r="AR267" i="1" s="1"/>
  <c r="BF272" i="1"/>
  <c r="BG272" i="1"/>
  <c r="AO272" i="1"/>
  <c r="AQ272" i="1"/>
  <c r="AR272" i="1" s="1"/>
  <c r="BD274" i="1"/>
  <c r="BC274" i="1"/>
  <c r="BG316" i="1"/>
  <c r="BF316" i="1"/>
  <c r="AQ316" i="1"/>
  <c r="AR316" i="1" s="1"/>
  <c r="AO316" i="1"/>
  <c r="BF324" i="1"/>
  <c r="BG324" i="1"/>
  <c r="AO324" i="1"/>
  <c r="AQ324" i="1"/>
  <c r="AR324" i="1" s="1"/>
  <c r="BF325" i="1"/>
  <c r="BG325" i="1"/>
  <c r="AO325" i="1"/>
  <c r="AQ325" i="1"/>
  <c r="AR325" i="1" s="1"/>
  <c r="BF326" i="1"/>
  <c r="BG326" i="1"/>
  <c r="AO326" i="1"/>
  <c r="AQ326" i="1"/>
  <c r="AR326" i="1" s="1"/>
  <c r="BD355" i="1"/>
  <c r="BC355" i="1"/>
  <c r="BF359" i="1"/>
  <c r="BG359" i="1"/>
  <c r="AO359" i="1"/>
  <c r="AQ359" i="1"/>
  <c r="AR359" i="1" s="1"/>
  <c r="BG245" i="1"/>
  <c r="BF245" i="1"/>
  <c r="AO245" i="1"/>
  <c r="AQ245" i="1"/>
  <c r="AR245" i="1" s="1"/>
  <c r="BF256" i="1"/>
  <c r="BG256" i="1"/>
  <c r="AO256" i="1"/>
  <c r="AQ256" i="1"/>
  <c r="AR256" i="1" s="1"/>
  <c r="BG259" i="1"/>
  <c r="BF259" i="1"/>
  <c r="AQ259" i="1"/>
  <c r="AR259" i="1" s="1"/>
  <c r="AO259" i="1"/>
  <c r="BD320" i="1"/>
  <c r="BC320" i="1"/>
  <c r="BG257" i="1"/>
  <c r="BF257" i="1"/>
  <c r="AO257" i="1"/>
  <c r="AQ257" i="1"/>
  <c r="AR257" i="1" s="1"/>
  <c r="BG260" i="1"/>
  <c r="BF260" i="1"/>
  <c r="AO260" i="1"/>
  <c r="AQ260" i="1"/>
  <c r="AR260" i="1" s="1"/>
  <c r="BF268" i="1"/>
  <c r="BG268" i="1"/>
  <c r="AQ268" i="1"/>
  <c r="AR268" i="1" s="1"/>
  <c r="AO268" i="1"/>
  <c r="BF305" i="1"/>
  <c r="BG305" i="1"/>
  <c r="AO305" i="1"/>
  <c r="AQ305" i="1"/>
  <c r="AR305" i="1" s="1"/>
  <c r="BC367" i="1"/>
  <c r="BD367" i="1"/>
  <c r="BG369" i="1"/>
  <c r="BF369" i="1"/>
  <c r="AO369" i="1"/>
  <c r="AQ369" i="1"/>
  <c r="AR369" i="1" s="1"/>
  <c r="BG370" i="1"/>
  <c r="BF370" i="1"/>
  <c r="AO370" i="1"/>
  <c r="AQ370" i="1"/>
  <c r="AR370" i="1" s="1"/>
  <c r="BD7" i="1"/>
  <c r="BC7" i="1"/>
  <c r="BD8" i="1"/>
  <c r="BC8" i="1"/>
  <c r="BD9" i="1"/>
  <c r="BC9" i="1"/>
  <c r="BF14" i="1"/>
  <c r="BG14" i="1"/>
  <c r="AQ14" i="1"/>
  <c r="AR14" i="1" s="1"/>
  <c r="AO14" i="1"/>
  <c r="BD18" i="1"/>
  <c r="BC18" i="1"/>
  <c r="BD24" i="1"/>
  <c r="BC24" i="1"/>
  <c r="BD26" i="1"/>
  <c r="BC26" i="1"/>
  <c r="BD30" i="1"/>
  <c r="BC30" i="1"/>
  <c r="BC33" i="1"/>
  <c r="BD33" i="1"/>
  <c r="BD37" i="1"/>
  <c r="BC37" i="1"/>
  <c r="BF44" i="1"/>
  <c r="BG44" i="1"/>
  <c r="AQ44" i="1"/>
  <c r="AR44" i="1" s="1"/>
  <c r="AO44" i="1"/>
  <c r="BD45" i="1"/>
  <c r="BC45" i="1"/>
  <c r="BD46" i="1"/>
  <c r="BC46" i="1"/>
  <c r="BD55" i="1"/>
  <c r="BC55" i="1"/>
  <c r="BG89" i="1"/>
  <c r="BF89" i="1"/>
  <c r="AO89" i="1"/>
  <c r="AQ89" i="1"/>
  <c r="AR89" i="1" s="1"/>
  <c r="BD95" i="1"/>
  <c r="BC95" i="1"/>
  <c r="BC96" i="1"/>
  <c r="BD96" i="1"/>
  <c r="BC100" i="1"/>
  <c r="BD100" i="1"/>
  <c r="BD110" i="1"/>
  <c r="BC110" i="1"/>
  <c r="BD155" i="1"/>
  <c r="BC155" i="1"/>
  <c r="BD160" i="1"/>
  <c r="BC160" i="1"/>
  <c r="BF164" i="1"/>
  <c r="BG164" i="1"/>
  <c r="AQ164" i="1"/>
  <c r="AR164" i="1" s="1"/>
  <c r="AO164" i="1"/>
  <c r="BF198" i="1"/>
  <c r="BG198" i="1"/>
  <c r="AO198" i="1"/>
  <c r="AQ198" i="1"/>
  <c r="AR198" i="1" s="1"/>
  <c r="BG199" i="1"/>
  <c r="BF199" i="1"/>
  <c r="AQ199" i="1"/>
  <c r="AR199" i="1" s="1"/>
  <c r="AO199" i="1"/>
  <c r="BF213" i="1"/>
  <c r="BG213" i="1"/>
  <c r="AO213" i="1"/>
  <c r="AQ213" i="1"/>
  <c r="AR213" i="1" s="1"/>
  <c r="BF214" i="1"/>
  <c r="BG214" i="1"/>
  <c r="AO214" i="1"/>
  <c r="AQ214" i="1"/>
  <c r="AR214" i="1" s="1"/>
  <c r="BF249" i="1"/>
  <c r="BG249" i="1"/>
  <c r="AQ249" i="1"/>
  <c r="AR249" i="1" s="1"/>
  <c r="AO249" i="1"/>
  <c r="BG252" i="1"/>
  <c r="BF252" i="1"/>
  <c r="AO252" i="1"/>
  <c r="AQ252" i="1"/>
  <c r="AR252" i="1" s="1"/>
  <c r="BF306" i="1"/>
  <c r="BG306" i="1"/>
  <c r="AQ306" i="1"/>
  <c r="AR306" i="1" s="1"/>
  <c r="AO306" i="1"/>
  <c r="BF310" i="1"/>
  <c r="BG310" i="1"/>
  <c r="AO310" i="1"/>
  <c r="AQ310" i="1"/>
  <c r="AR310" i="1" s="1"/>
  <c r="BD99" i="1"/>
  <c r="BC99" i="1"/>
  <c r="BF187" i="1"/>
  <c r="BG187" i="1"/>
  <c r="AQ187" i="1"/>
  <c r="AR187" i="1" s="1"/>
  <c r="AO187" i="1"/>
  <c r="BG195" i="1"/>
  <c r="BF195" i="1"/>
  <c r="AO195" i="1"/>
  <c r="AQ195" i="1"/>
  <c r="AR195" i="1" s="1"/>
  <c r="BF203" i="1"/>
  <c r="BG203" i="1"/>
  <c r="AO203" i="1"/>
  <c r="AQ203" i="1"/>
  <c r="AR203" i="1" s="1"/>
  <c r="AK219" i="1"/>
  <c r="BE219" i="1"/>
  <c r="BB219" i="1"/>
  <c r="AI219" i="1"/>
  <c r="AS219" i="1" s="1"/>
  <c r="AT219" i="1" s="1"/>
  <c r="AL219" i="1"/>
  <c r="AM219" i="1" s="1"/>
  <c r="AN219" i="1" s="1"/>
  <c r="BG270" i="1"/>
  <c r="BF270" i="1"/>
  <c r="AQ270" i="1"/>
  <c r="AR270" i="1" s="1"/>
  <c r="AO270" i="1"/>
  <c r="BB255" i="1"/>
  <c r="AK255" i="1"/>
  <c r="BE255" i="1"/>
  <c r="AI255" i="1"/>
  <c r="AS255" i="1" s="1"/>
  <c r="AT255" i="1" s="1"/>
  <c r="AL255" i="1"/>
  <c r="AM255" i="1" s="1"/>
  <c r="AN255" i="1" s="1"/>
  <c r="BF317" i="1"/>
  <c r="BG317" i="1"/>
  <c r="AQ317" i="1"/>
  <c r="AR317" i="1" s="1"/>
  <c r="AO317" i="1"/>
  <c r="AK220" i="1"/>
  <c r="BB220" i="1"/>
  <c r="BE220" i="1"/>
  <c r="AI220" i="1"/>
  <c r="AS220" i="1" s="1"/>
  <c r="AT220" i="1" s="1"/>
  <c r="AL220" i="1"/>
  <c r="AM220" i="1" s="1"/>
  <c r="AN220" i="1" s="1"/>
  <c r="BC98" i="1"/>
  <c r="BD98" i="1"/>
  <c r="BF101" i="1"/>
  <c r="BG101" i="1"/>
  <c r="AQ101" i="1"/>
  <c r="AR101" i="1" s="1"/>
  <c r="AO101" i="1"/>
  <c r="BF106" i="1"/>
  <c r="BG106" i="1"/>
  <c r="AO106" i="1"/>
  <c r="AQ106" i="1"/>
  <c r="AR106" i="1" s="1"/>
  <c r="BG157" i="1"/>
  <c r="BF157" i="1"/>
  <c r="AO157" i="1"/>
  <c r="AQ157" i="1"/>
  <c r="AR157" i="1" s="1"/>
  <c r="BG166" i="1"/>
  <c r="BF166" i="1"/>
  <c r="AO166" i="1"/>
  <c r="AQ166" i="1"/>
  <c r="AR166" i="1" s="1"/>
  <c r="BF186" i="1"/>
  <c r="BG186" i="1"/>
  <c r="AO186" i="1"/>
  <c r="AQ186" i="1"/>
  <c r="AR186" i="1" s="1"/>
  <c r="BF253" i="1"/>
  <c r="BG253" i="1"/>
  <c r="AO253" i="1"/>
  <c r="AQ253" i="1"/>
  <c r="AR253" i="1" s="1"/>
  <c r="BC266" i="1"/>
  <c r="BD266" i="1"/>
  <c r="BF197" i="1"/>
  <c r="BG197" i="1"/>
  <c r="AQ197" i="1"/>
  <c r="AR197" i="1" s="1"/>
  <c r="AO197" i="1"/>
  <c r="BF250" i="1"/>
  <c r="BG250" i="1"/>
  <c r="AO250" i="1"/>
  <c r="AQ250" i="1"/>
  <c r="AR250" i="1" s="1"/>
  <c r="BG304" i="1"/>
  <c r="BF304" i="1"/>
  <c r="AO304" i="1"/>
  <c r="AQ304" i="1"/>
  <c r="AR304" i="1" s="1"/>
  <c r="BF314" i="1"/>
  <c r="BG314" i="1"/>
  <c r="AO314" i="1"/>
  <c r="AQ314" i="1"/>
  <c r="AR314" i="1" s="1"/>
  <c r="BG365" i="1"/>
  <c r="BF365" i="1"/>
  <c r="AQ365" i="1"/>
  <c r="AR365" i="1" s="1"/>
  <c r="AO365" i="1"/>
  <c r="BD307" i="1"/>
  <c r="BC307" i="1"/>
  <c r="BB308" i="1"/>
  <c r="BE308" i="1"/>
  <c r="AK308" i="1"/>
  <c r="AL308" i="1"/>
  <c r="AM308" i="1" s="1"/>
  <c r="AN308" i="1" s="1"/>
  <c r="AI308" i="1"/>
  <c r="AS308" i="1" s="1"/>
  <c r="AT308" i="1" s="1"/>
  <c r="BB366" i="1"/>
  <c r="BE366" i="1"/>
  <c r="AK366" i="1"/>
  <c r="AI366" i="1"/>
  <c r="AS366" i="1" s="1"/>
  <c r="AT366" i="1" s="1"/>
  <c r="AL366" i="1"/>
  <c r="AM366" i="1" s="1"/>
  <c r="AN366" i="1" s="1"/>
  <c r="BE358" i="1"/>
  <c r="AK358" i="1"/>
  <c r="BB358" i="1"/>
  <c r="AL358" i="1"/>
  <c r="AM358" i="1" s="1"/>
  <c r="AN358" i="1" s="1"/>
  <c r="AI358" i="1"/>
  <c r="AS358" i="1" s="1"/>
  <c r="AT358" i="1" s="1"/>
  <c r="BD81" i="1"/>
  <c r="BC81" i="1"/>
  <c r="BE215" i="1"/>
  <c r="AK215" i="1"/>
  <c r="BB215" i="1"/>
  <c r="AL215" i="1"/>
  <c r="AM215" i="1" s="1"/>
  <c r="AN215" i="1" s="1"/>
  <c r="AI215" i="1"/>
  <c r="AS215" i="1" s="1"/>
  <c r="AT215" i="1" s="1"/>
  <c r="BB6" i="1"/>
  <c r="BE6" i="1"/>
  <c r="AK6" i="1"/>
  <c r="AL6" i="1"/>
  <c r="AM6" i="1" s="1"/>
  <c r="AN6" i="1" s="1"/>
  <c r="AI6" i="1"/>
  <c r="AS6" i="1" s="1"/>
  <c r="AT6" i="1" s="1"/>
  <c r="AK25" i="1"/>
  <c r="BB25" i="1"/>
  <c r="BE25" i="1"/>
  <c r="AI25" i="1"/>
  <c r="AS25" i="1" s="1"/>
  <c r="AT25" i="1" s="1"/>
  <c r="AL25" i="1"/>
  <c r="AM25" i="1" s="1"/>
  <c r="AN25" i="1" s="1"/>
  <c r="AK54" i="1"/>
  <c r="BB54" i="1"/>
  <c r="BE54" i="1"/>
  <c r="AI54" i="1"/>
  <c r="AS54" i="1" s="1"/>
  <c r="AT54" i="1" s="1"/>
  <c r="AL54" i="1"/>
  <c r="AM54" i="1" s="1"/>
  <c r="AN54" i="1" s="1"/>
  <c r="BB56" i="1"/>
  <c r="BE56" i="1"/>
  <c r="AK56" i="1"/>
  <c r="AI56" i="1"/>
  <c r="AS56" i="1" s="1"/>
  <c r="AT56" i="1" s="1"/>
  <c r="AL56" i="1"/>
  <c r="AM56" i="1" s="1"/>
  <c r="AN56" i="1" s="1"/>
  <c r="BB105" i="1"/>
  <c r="AK105" i="1"/>
  <c r="BE105" i="1"/>
  <c r="AL105" i="1"/>
  <c r="AM105" i="1" s="1"/>
  <c r="AN105" i="1" s="1"/>
  <c r="AI105" i="1"/>
  <c r="AS105" i="1" s="1"/>
  <c r="AT105" i="1" s="1"/>
  <c r="AK58" i="1"/>
  <c r="BB58" i="1"/>
  <c r="BE58" i="1"/>
  <c r="AI58" i="1"/>
  <c r="AS58" i="1" s="1"/>
  <c r="AT58" i="1" s="1"/>
  <c r="AL58" i="1"/>
  <c r="AM58" i="1" s="1"/>
  <c r="AN58" i="1" s="1"/>
  <c r="BB204" i="1"/>
  <c r="AK204" i="1"/>
  <c r="BE204" i="1"/>
  <c r="AL204" i="1"/>
  <c r="AM204" i="1" s="1"/>
  <c r="AN204" i="1" s="1"/>
  <c r="AI204" i="1"/>
  <c r="AS204" i="1" s="1"/>
  <c r="AT204" i="1" s="1"/>
  <c r="BB319" i="1"/>
  <c r="AK319" i="1"/>
  <c r="BE319" i="1"/>
  <c r="AI319" i="1"/>
  <c r="AS319" i="1" s="1"/>
  <c r="AT319" i="1" s="1"/>
  <c r="AL319" i="1"/>
  <c r="AM319" i="1" s="1"/>
  <c r="AN319" i="1" s="1"/>
  <c r="BE311" i="1"/>
  <c r="BB311" i="1"/>
  <c r="AK311" i="1"/>
  <c r="AI311" i="1"/>
  <c r="AS311" i="1" s="1"/>
  <c r="AT311" i="1" s="1"/>
  <c r="AL311" i="1"/>
  <c r="AM311" i="1" s="1"/>
  <c r="AN311" i="1" s="1"/>
  <c r="AK152" i="1"/>
  <c r="BE152" i="1"/>
  <c r="BB152" i="1"/>
  <c r="AL152" i="1"/>
  <c r="AM152" i="1" s="1"/>
  <c r="AN152" i="1" s="1"/>
  <c r="AI152" i="1"/>
  <c r="AS152" i="1" s="1"/>
  <c r="AT152" i="1" s="1"/>
  <c r="BG59" i="1"/>
  <c r="BF59" i="1"/>
  <c r="AQ59" i="1"/>
  <c r="AR59" i="1" s="1"/>
  <c r="AO59" i="1"/>
  <c r="BB87" i="1"/>
  <c r="AK87" i="1"/>
  <c r="BE87" i="1"/>
  <c r="AL87" i="1"/>
  <c r="AM87" i="1" s="1"/>
  <c r="AN87" i="1" s="1"/>
  <c r="AI87" i="1"/>
  <c r="AS87" i="1" s="1"/>
  <c r="AT87" i="1" s="1"/>
  <c r="BE103" i="1"/>
  <c r="AK103" i="1"/>
  <c r="BB103" i="1"/>
  <c r="AL103" i="1"/>
  <c r="AM103" i="1" s="1"/>
  <c r="AN103" i="1" s="1"/>
  <c r="AI103" i="1"/>
  <c r="AS103" i="1" s="1"/>
  <c r="AT103" i="1" s="1"/>
  <c r="AK104" i="1"/>
  <c r="BB104" i="1"/>
  <c r="BE104" i="1"/>
  <c r="AL104" i="1"/>
  <c r="AM104" i="1" s="1"/>
  <c r="AN104" i="1" s="1"/>
  <c r="AI104" i="1"/>
  <c r="AS104" i="1" s="1"/>
  <c r="AT104" i="1" s="1"/>
  <c r="AK107" i="1"/>
  <c r="BB107" i="1"/>
  <c r="BE107" i="1"/>
  <c r="AL107" i="1"/>
  <c r="AM107" i="1" s="1"/>
  <c r="AN107" i="1" s="1"/>
  <c r="AI107" i="1"/>
  <c r="AS107" i="1" s="1"/>
  <c r="AT107" i="1" s="1"/>
  <c r="BB112" i="1"/>
  <c r="AK112" i="1"/>
  <c r="BE112" i="1"/>
  <c r="AL112" i="1"/>
  <c r="AM112" i="1" s="1"/>
  <c r="AN112" i="1" s="1"/>
  <c r="AI112" i="1"/>
  <c r="AS112" i="1" s="1"/>
  <c r="AT112" i="1" s="1"/>
  <c r="AK113" i="1"/>
  <c r="AV113" i="1"/>
  <c r="AW113" i="1" s="1"/>
  <c r="AX113" i="1"/>
  <c r="AY113" i="1"/>
  <c r="AZ113" i="1" s="1"/>
  <c r="BA113" i="1" s="1"/>
  <c r="BB113" i="1"/>
  <c r="BE113" i="1"/>
  <c r="AL113" i="1"/>
  <c r="AM113" i="1" s="1"/>
  <c r="AN113" i="1" s="1"/>
  <c r="AI113" i="1"/>
  <c r="AS113" i="1" s="1"/>
  <c r="AT113" i="1" s="1"/>
  <c r="BB145" i="1"/>
  <c r="AK145" i="1"/>
  <c r="BE145" i="1"/>
  <c r="AI145" i="1"/>
  <c r="AS145" i="1" s="1"/>
  <c r="AT145" i="1" s="1"/>
  <c r="AL145" i="1"/>
  <c r="AM145" i="1" s="1"/>
  <c r="AN145" i="1" s="1"/>
  <c r="AK153" i="1"/>
  <c r="BB153" i="1"/>
  <c r="BE153" i="1"/>
  <c r="AI153" i="1"/>
  <c r="AS153" i="1" s="1"/>
  <c r="AT153" i="1" s="1"/>
  <c r="AL153" i="1"/>
  <c r="AM153" i="1" s="1"/>
  <c r="AN153" i="1" s="1"/>
  <c r="BE205" i="1"/>
  <c r="BB205" i="1"/>
  <c r="AK205" i="1"/>
  <c r="AL205" i="1"/>
  <c r="AM205" i="1" s="1"/>
  <c r="AN205" i="1" s="1"/>
  <c r="AI205" i="1"/>
  <c r="AS205" i="1" s="1"/>
  <c r="AT205" i="1" s="1"/>
  <c r="BB315" i="1"/>
  <c r="BE315" i="1"/>
  <c r="AK315" i="1"/>
  <c r="AI315" i="1"/>
  <c r="AS315" i="1" s="1"/>
  <c r="AT315" i="1" s="1"/>
  <c r="AL315" i="1"/>
  <c r="AM315" i="1" s="1"/>
  <c r="AN315" i="1" s="1"/>
  <c r="BB92" i="1"/>
  <c r="AK92" i="1"/>
  <c r="BE92" i="1"/>
  <c r="AL92" i="1"/>
  <c r="AM92" i="1" s="1"/>
  <c r="AN92" i="1" s="1"/>
  <c r="AI92" i="1"/>
  <c r="AS92" i="1" s="1"/>
  <c r="AT92" i="1" s="1"/>
  <c r="AK102" i="1"/>
  <c r="BB102" i="1"/>
  <c r="BE102" i="1"/>
  <c r="AL102" i="1"/>
  <c r="AM102" i="1" s="1"/>
  <c r="AN102" i="1" s="1"/>
  <c r="AI102" i="1"/>
  <c r="AS102" i="1" s="1"/>
  <c r="AT102" i="1" s="1"/>
  <c r="BB108" i="1"/>
  <c r="BE108" i="1"/>
  <c r="AK108" i="1"/>
  <c r="AL108" i="1"/>
  <c r="AM108" i="1" s="1"/>
  <c r="AN108" i="1" s="1"/>
  <c r="AI108" i="1"/>
  <c r="AS108" i="1" s="1"/>
  <c r="AT108" i="1" s="1"/>
  <c r="BE111" i="1"/>
  <c r="AK111" i="1"/>
  <c r="BB111" i="1"/>
  <c r="AL111" i="1"/>
  <c r="AM111" i="1" s="1"/>
  <c r="AN111" i="1" s="1"/>
  <c r="AI111" i="1"/>
  <c r="AS111" i="1" s="1"/>
  <c r="AT111" i="1" s="1"/>
  <c r="AK161" i="1"/>
  <c r="BB161" i="1"/>
  <c r="BE161" i="1"/>
  <c r="AL161" i="1"/>
  <c r="AM161" i="1" s="1"/>
  <c r="AN161" i="1" s="1"/>
  <c r="AI161" i="1"/>
  <c r="AS161" i="1" s="1"/>
  <c r="AT161" i="1" s="1"/>
  <c r="BE163" i="1"/>
  <c r="AK163" i="1"/>
  <c r="BB163" i="1"/>
  <c r="AI163" i="1"/>
  <c r="AS163" i="1" s="1"/>
  <c r="AT163" i="1" s="1"/>
  <c r="AL163" i="1"/>
  <c r="AM163" i="1" s="1"/>
  <c r="AN163" i="1" s="1"/>
  <c r="BB165" i="1"/>
  <c r="BE165" i="1"/>
  <c r="AK165" i="1"/>
  <c r="AL165" i="1"/>
  <c r="AM165" i="1" s="1"/>
  <c r="AN165" i="1" s="1"/>
  <c r="AI165" i="1"/>
  <c r="AS165" i="1" s="1"/>
  <c r="AT165" i="1" s="1"/>
  <c r="BE189" i="1"/>
  <c r="BB189" i="1"/>
  <c r="AK189" i="1"/>
  <c r="AL189" i="1"/>
  <c r="AM189" i="1" s="1"/>
  <c r="AN189" i="1" s="1"/>
  <c r="AI189" i="1"/>
  <c r="AS189" i="1" s="1"/>
  <c r="AT189" i="1" s="1"/>
  <c r="AK193" i="1"/>
  <c r="BB193" i="1"/>
  <c r="BE193" i="1"/>
  <c r="AL193" i="1"/>
  <c r="AM193" i="1" s="1"/>
  <c r="AN193" i="1" s="1"/>
  <c r="AI193" i="1"/>
  <c r="AS193" i="1" s="1"/>
  <c r="AT193" i="1" s="1"/>
  <c r="BE196" i="1"/>
  <c r="AK196" i="1"/>
  <c r="BB196" i="1"/>
  <c r="AI196" i="1"/>
  <c r="AS196" i="1" s="1"/>
  <c r="AT196" i="1" s="1"/>
  <c r="AL196" i="1"/>
  <c r="AM196" i="1" s="1"/>
  <c r="AN196" i="1" s="1"/>
  <c r="AK200" i="1"/>
  <c r="BE200" i="1"/>
  <c r="BB200" i="1"/>
  <c r="AL200" i="1"/>
  <c r="AM200" i="1" s="1"/>
  <c r="AN200" i="1" s="1"/>
  <c r="AI200" i="1"/>
  <c r="AS200" i="1" s="1"/>
  <c r="AT200" i="1" s="1"/>
  <c r="BB201" i="1"/>
  <c r="AK201" i="1"/>
  <c r="BE201" i="1"/>
  <c r="AL201" i="1"/>
  <c r="AM201" i="1" s="1"/>
  <c r="AN201" i="1" s="1"/>
  <c r="AI201" i="1"/>
  <c r="AS201" i="1" s="1"/>
  <c r="AT201" i="1" s="1"/>
  <c r="BE273" i="1"/>
  <c r="BB273" i="1"/>
  <c r="AK273" i="1"/>
  <c r="AI273" i="1"/>
  <c r="AS273" i="1" s="1"/>
  <c r="AT273" i="1" s="1"/>
  <c r="AL273" i="1"/>
  <c r="AM273" i="1" s="1"/>
  <c r="AN273" i="1" s="1"/>
  <c r="BB360" i="1"/>
  <c r="AK360" i="1"/>
  <c r="BE360" i="1"/>
  <c r="AI360" i="1"/>
  <c r="AS360" i="1" s="1"/>
  <c r="AT360" i="1" s="1"/>
  <c r="AL360" i="1"/>
  <c r="AM360" i="1" s="1"/>
  <c r="AN360" i="1" s="1"/>
  <c r="BE148" i="1"/>
  <c r="BB148" i="1"/>
  <c r="AK148" i="1"/>
  <c r="AI148" i="1"/>
  <c r="AS148" i="1" s="1"/>
  <c r="AT148" i="1" s="1"/>
  <c r="AL148" i="1"/>
  <c r="AM148" i="1" s="1"/>
  <c r="AN148" i="1" s="1"/>
  <c r="BB150" i="1"/>
  <c r="AK150" i="1"/>
  <c r="BE150" i="1"/>
  <c r="AL150" i="1"/>
  <c r="AM150" i="1" s="1"/>
  <c r="AN150" i="1" s="1"/>
  <c r="AI150" i="1"/>
  <c r="AS150" i="1" s="1"/>
  <c r="AT150" i="1" s="1"/>
  <c r="BB156" i="1"/>
  <c r="BE156" i="1"/>
  <c r="AK156" i="1"/>
  <c r="AI156" i="1"/>
  <c r="AS156" i="1" s="1"/>
  <c r="AT156" i="1" s="1"/>
  <c r="AL156" i="1"/>
  <c r="AM156" i="1" s="1"/>
  <c r="AN156" i="1" s="1"/>
  <c r="BE192" i="1"/>
  <c r="AK192" i="1"/>
  <c r="BB192" i="1"/>
  <c r="AL192" i="1"/>
  <c r="AM192" i="1" s="1"/>
  <c r="AN192" i="1" s="1"/>
  <c r="AI192" i="1"/>
  <c r="AS192" i="1" s="1"/>
  <c r="AT192" i="1" s="1"/>
  <c r="BE206" i="1"/>
  <c r="BB206" i="1"/>
  <c r="AK206" i="1"/>
  <c r="AI206" i="1"/>
  <c r="AS206" i="1" s="1"/>
  <c r="AT206" i="1" s="1"/>
  <c r="AL206" i="1"/>
  <c r="AM206" i="1" s="1"/>
  <c r="AN206" i="1" s="1"/>
  <c r="BB210" i="1"/>
  <c r="AK210" i="1"/>
  <c r="BE210" i="1"/>
  <c r="AI210" i="1"/>
  <c r="AS210" i="1" s="1"/>
  <c r="AT210" i="1" s="1"/>
  <c r="AL210" i="1"/>
  <c r="AM210" i="1" s="1"/>
  <c r="AN210" i="1" s="1"/>
  <c r="AK217" i="1"/>
  <c r="BE217" i="1"/>
  <c r="BB217" i="1"/>
  <c r="AL217" i="1"/>
  <c r="AM217" i="1" s="1"/>
  <c r="AN217" i="1" s="1"/>
  <c r="AI217" i="1"/>
  <c r="AS217" i="1" s="1"/>
  <c r="AT217" i="1" s="1"/>
  <c r="BE248" i="1"/>
  <c r="AK248" i="1"/>
  <c r="BB248" i="1"/>
  <c r="AL248" i="1"/>
  <c r="AM248" i="1" s="1"/>
  <c r="AN248" i="1" s="1"/>
  <c r="AI248" i="1"/>
  <c r="AS248" i="1" s="1"/>
  <c r="AT248" i="1" s="1"/>
  <c r="BE254" i="1"/>
  <c r="BB254" i="1"/>
  <c r="AK254" i="1"/>
  <c r="AI254" i="1"/>
  <c r="AS254" i="1" s="1"/>
  <c r="AT254" i="1" s="1"/>
  <c r="AL254" i="1"/>
  <c r="AM254" i="1" s="1"/>
  <c r="AN254" i="1" s="1"/>
  <c r="BF12" i="1"/>
  <c r="BG12" i="1"/>
  <c r="AQ12" i="1"/>
  <c r="AR12" i="1" s="1"/>
  <c r="AO12" i="1"/>
  <c r="BB162" i="1"/>
  <c r="AK162" i="1"/>
  <c r="BE162" i="1"/>
  <c r="AL162" i="1"/>
  <c r="AM162" i="1" s="1"/>
  <c r="AN162" i="1" s="1"/>
  <c r="AI162" i="1"/>
  <c r="AS162" i="1" s="1"/>
  <c r="AT162" i="1" s="1"/>
  <c r="BG190" i="1"/>
  <c r="BF190" i="1"/>
  <c r="AQ190" i="1"/>
  <c r="AR190" i="1" s="1"/>
  <c r="AO190" i="1"/>
  <c r="AK207" i="1"/>
  <c r="BE207" i="1"/>
  <c r="BB207" i="1"/>
  <c r="AL207" i="1"/>
  <c r="AM207" i="1" s="1"/>
  <c r="AN207" i="1" s="1"/>
  <c r="AI207" i="1"/>
  <c r="AS207" i="1" s="1"/>
  <c r="AT207" i="1" s="1"/>
  <c r="BB212" i="1"/>
  <c r="AK212" i="1"/>
  <c r="BE212" i="1"/>
  <c r="AI212" i="1"/>
  <c r="AS212" i="1" s="1"/>
  <c r="AT212" i="1" s="1"/>
  <c r="AL212" i="1"/>
  <c r="AM212" i="1" s="1"/>
  <c r="AN212" i="1" s="1"/>
  <c r="BE218" i="1"/>
  <c r="AK218" i="1"/>
  <c r="BB218" i="1"/>
  <c r="AI218" i="1"/>
  <c r="AS218" i="1" s="1"/>
  <c r="AT218" i="1" s="1"/>
  <c r="AL218" i="1"/>
  <c r="AM218" i="1" s="1"/>
  <c r="AN218" i="1" s="1"/>
  <c r="BB246" i="1"/>
  <c r="AK246" i="1"/>
  <c r="BE246" i="1"/>
  <c r="AL246" i="1"/>
  <c r="AM246" i="1" s="1"/>
  <c r="AN246" i="1" s="1"/>
  <c r="AI246" i="1"/>
  <c r="AS246" i="1" s="1"/>
  <c r="AT246" i="1" s="1"/>
  <c r="BE247" i="1"/>
  <c r="AK247" i="1"/>
  <c r="BB247" i="1"/>
  <c r="AI247" i="1"/>
  <c r="AS247" i="1" s="1"/>
  <c r="AT247" i="1" s="1"/>
  <c r="AL247" i="1"/>
  <c r="AM247" i="1" s="1"/>
  <c r="AN247" i="1" s="1"/>
  <c r="BE251" i="1"/>
  <c r="BB251" i="1"/>
  <c r="AK251" i="1"/>
  <c r="AI251" i="1"/>
  <c r="AS251" i="1" s="1"/>
  <c r="AT251" i="1" s="1"/>
  <c r="AL251" i="1"/>
  <c r="AM251" i="1" s="1"/>
  <c r="AN251" i="1" s="1"/>
  <c r="BE262" i="1"/>
  <c r="AK262" i="1"/>
  <c r="BB262" i="1"/>
  <c r="AL262" i="1"/>
  <c r="AM262" i="1" s="1"/>
  <c r="AN262" i="1" s="1"/>
  <c r="AI262" i="1"/>
  <c r="AS262" i="1" s="1"/>
  <c r="AT262" i="1" s="1"/>
  <c r="BE269" i="1"/>
  <c r="AK269" i="1"/>
  <c r="BB269" i="1"/>
  <c r="AL269" i="1"/>
  <c r="AM269" i="1" s="1"/>
  <c r="AN269" i="1" s="1"/>
  <c r="AI269" i="1"/>
  <c r="AS269" i="1" s="1"/>
  <c r="AT269" i="1" s="1"/>
  <c r="BB271" i="1"/>
  <c r="AK271" i="1"/>
  <c r="BE271" i="1"/>
  <c r="AI271" i="1"/>
  <c r="AS271" i="1" s="1"/>
  <c r="AT271" i="1" s="1"/>
  <c r="AL271" i="1"/>
  <c r="AM271" i="1" s="1"/>
  <c r="AN271" i="1" s="1"/>
  <c r="AK303" i="1"/>
  <c r="BE303" i="1"/>
  <c r="BB303" i="1"/>
  <c r="AI303" i="1"/>
  <c r="AS303" i="1" s="1"/>
  <c r="AT303" i="1" s="1"/>
  <c r="AL303" i="1"/>
  <c r="AM303" i="1" s="1"/>
  <c r="AN303" i="1" s="1"/>
  <c r="AK309" i="1"/>
  <c r="BE309" i="1"/>
  <c r="BB309" i="1"/>
  <c r="AI309" i="1"/>
  <c r="AS309" i="1" s="1"/>
  <c r="AT309" i="1" s="1"/>
  <c r="AL309" i="1"/>
  <c r="AM309" i="1" s="1"/>
  <c r="AN309" i="1" s="1"/>
  <c r="AK313" i="1"/>
  <c r="BE313" i="1"/>
  <c r="BB313" i="1"/>
  <c r="AL313" i="1"/>
  <c r="AM313" i="1" s="1"/>
  <c r="AN313" i="1" s="1"/>
  <c r="AI313" i="1"/>
  <c r="AS313" i="1" s="1"/>
  <c r="AT313" i="1" s="1"/>
  <c r="BB318" i="1"/>
  <c r="AK318" i="1"/>
  <c r="BE318" i="1"/>
  <c r="AI318" i="1"/>
  <c r="AS318" i="1" s="1"/>
  <c r="AT318" i="1" s="1"/>
  <c r="AL318" i="1"/>
  <c r="AM318" i="1" s="1"/>
  <c r="AN318" i="1" s="1"/>
  <c r="BE321" i="1"/>
  <c r="BB321" i="1"/>
  <c r="AK321" i="1"/>
  <c r="AL321" i="1"/>
  <c r="AM321" i="1" s="1"/>
  <c r="AN321" i="1" s="1"/>
  <c r="AI321" i="1"/>
  <c r="AS321" i="1" s="1"/>
  <c r="AT321" i="1" s="1"/>
  <c r="AK322" i="1"/>
  <c r="BB322" i="1"/>
  <c r="BE322" i="1"/>
  <c r="AI322" i="1"/>
  <c r="AS322" i="1" s="1"/>
  <c r="AT322" i="1" s="1"/>
  <c r="AL322" i="1"/>
  <c r="AM322" i="1" s="1"/>
  <c r="AN322" i="1" s="1"/>
  <c r="AK368" i="1"/>
  <c r="BB368" i="1"/>
  <c r="BE368" i="1"/>
  <c r="AI368" i="1"/>
  <c r="AS368" i="1" s="1"/>
  <c r="AT368" i="1" s="1"/>
  <c r="AL368" i="1"/>
  <c r="AM368" i="1" s="1"/>
  <c r="AN368" i="1" s="1"/>
  <c r="BE356" i="1"/>
  <c r="AK356" i="1"/>
  <c r="BB356" i="1"/>
  <c r="AI356" i="1"/>
  <c r="AS356" i="1" s="1"/>
  <c r="AT356" i="1" s="1"/>
  <c r="AL356" i="1"/>
  <c r="AM356" i="1" s="1"/>
  <c r="AN356" i="1" s="1"/>
  <c r="BE261" i="1"/>
  <c r="AK261" i="1"/>
  <c r="BB261" i="1"/>
  <c r="AL261" i="1"/>
  <c r="AM261" i="1" s="1"/>
  <c r="AN261" i="1" s="1"/>
  <c r="AI261" i="1"/>
  <c r="AS261" i="1" s="1"/>
  <c r="AT261" i="1" s="1"/>
  <c r="AK327" i="1"/>
  <c r="AV327" i="1"/>
  <c r="AW327" i="1" s="1"/>
  <c r="BE327" i="1"/>
  <c r="BB327" i="1"/>
  <c r="AI327" i="1"/>
  <c r="AS327" i="1" s="1"/>
  <c r="AT327" i="1" s="1"/>
  <c r="AL327" i="1"/>
  <c r="AM327" i="1" s="1"/>
  <c r="AN327" i="1" s="1"/>
  <c r="AK363" i="1"/>
  <c r="BB363" i="1"/>
  <c r="BE363" i="1"/>
  <c r="AI363" i="1"/>
  <c r="AS363" i="1" s="1"/>
  <c r="AT363" i="1" s="1"/>
  <c r="AL363" i="1"/>
  <c r="AM363" i="1" s="1"/>
  <c r="AN363" i="1" s="1"/>
  <c r="AK312" i="1"/>
  <c r="BB312" i="1"/>
  <c r="BE312" i="1"/>
  <c r="AL312" i="1"/>
  <c r="AM312" i="1" s="1"/>
  <c r="AN312" i="1" s="1"/>
  <c r="AI312" i="1"/>
  <c r="AS312" i="1" s="1"/>
  <c r="AT312" i="1" s="1"/>
  <c r="AK82" i="1"/>
  <c r="BB82" i="1"/>
  <c r="BE82" i="1"/>
  <c r="AL82" i="1"/>
  <c r="AM82" i="1" s="1"/>
  <c r="AN82" i="1" s="1"/>
  <c r="AI82" i="1"/>
  <c r="AS82" i="1" s="1"/>
  <c r="AT82" i="1" s="1"/>
  <c r="BE93" i="1"/>
  <c r="AK93" i="1"/>
  <c r="BB93" i="1"/>
  <c r="AL93" i="1"/>
  <c r="AM93" i="1" s="1"/>
  <c r="AN93" i="1" s="1"/>
  <c r="AI93" i="1"/>
  <c r="AS93" i="1" s="1"/>
  <c r="AT93" i="1" s="1"/>
  <c r="AV264" i="1"/>
  <c r="AW264" i="1" s="1"/>
  <c r="AK264" i="1"/>
  <c r="BB264" i="1"/>
  <c r="BE264" i="1"/>
  <c r="AL264" i="1"/>
  <c r="AM264" i="1" s="1"/>
  <c r="AN264" i="1" s="1"/>
  <c r="AI264" i="1"/>
  <c r="AS264" i="1" s="1"/>
  <c r="AT264" i="1" s="1"/>
  <c r="BE357" i="1"/>
  <c r="BB357" i="1"/>
  <c r="AK357" i="1"/>
  <c r="AI357" i="1"/>
  <c r="AS357" i="1" s="1"/>
  <c r="AT357" i="1" s="1"/>
  <c r="AL357" i="1"/>
  <c r="AM357" i="1" s="1"/>
  <c r="AN357" i="1" s="1"/>
  <c r="AK371" i="1"/>
  <c r="BE371" i="1"/>
  <c r="BB371" i="1"/>
  <c r="AI371" i="1"/>
  <c r="AS371" i="1" s="1"/>
  <c r="AT371" i="1" s="1"/>
  <c r="AL371" i="1"/>
  <c r="AM371" i="1" s="1"/>
  <c r="AN371" i="1" s="1"/>
  <c r="BB94" i="1"/>
  <c r="AK94" i="1"/>
  <c r="BE94" i="1"/>
  <c r="AI94" i="1"/>
  <c r="AS94" i="1" s="1"/>
  <c r="AT94" i="1" s="1"/>
  <c r="AL94" i="1"/>
  <c r="AM94" i="1" s="1"/>
  <c r="AN94" i="1" s="1"/>
  <c r="BB97" i="1"/>
  <c r="AK97" i="1"/>
  <c r="BE97" i="1"/>
  <c r="AL97" i="1"/>
  <c r="AM97" i="1" s="1"/>
  <c r="AN97" i="1" s="1"/>
  <c r="AI97" i="1"/>
  <c r="AS97" i="1" s="1"/>
  <c r="AT97" i="1" s="1"/>
  <c r="BB109" i="1"/>
  <c r="AK109" i="1"/>
  <c r="BE109" i="1"/>
  <c r="AL109" i="1"/>
  <c r="AM109" i="1" s="1"/>
  <c r="AN109" i="1" s="1"/>
  <c r="AI109" i="1"/>
  <c r="AS109" i="1" s="1"/>
  <c r="AT109" i="1" s="1"/>
  <c r="BB147" i="1"/>
  <c r="AK147" i="1"/>
  <c r="BE147" i="1"/>
  <c r="AI147" i="1"/>
  <c r="AS147" i="1" s="1"/>
  <c r="AT147" i="1" s="1"/>
  <c r="AL147" i="1"/>
  <c r="AM147" i="1" s="1"/>
  <c r="AN147" i="1" s="1"/>
  <c r="BB263" i="1"/>
  <c r="AK263" i="1"/>
  <c r="BE263" i="1"/>
  <c r="AL263" i="1"/>
  <c r="AM263" i="1" s="1"/>
  <c r="AN263" i="1" s="1"/>
  <c r="AI263" i="1"/>
  <c r="AS263" i="1" s="1"/>
  <c r="AT263" i="1" s="1"/>
  <c r="AJ211" i="1"/>
  <c r="AG211" i="1"/>
  <c r="AH211" i="1" s="1"/>
  <c r="AJ362" i="1"/>
  <c r="AG362" i="1"/>
  <c r="AH362" i="1" s="1"/>
  <c r="AJ361" i="1"/>
  <c r="AG361" i="1"/>
  <c r="AH361" i="1" s="1"/>
  <c r="AJ191" i="1"/>
  <c r="AG191" i="1"/>
  <c r="AH191" i="1" s="1"/>
  <c r="AY10" i="1"/>
  <c r="AZ10" i="1" s="1"/>
  <c r="BA10" i="1" s="1"/>
  <c r="AW10" i="1"/>
  <c r="AY11" i="1"/>
  <c r="AZ11" i="1" s="1"/>
  <c r="BA11" i="1" s="1"/>
  <c r="AW11" i="1"/>
  <c r="AY13" i="1"/>
  <c r="AZ13" i="1" s="1"/>
  <c r="BA13" i="1" s="1"/>
  <c r="AW13" i="1"/>
  <c r="AY19" i="1"/>
  <c r="AZ19" i="1" s="1"/>
  <c r="BA19" i="1" s="1"/>
  <c r="AW19" i="1"/>
  <c r="AY29" i="1"/>
  <c r="AZ29" i="1" s="1"/>
  <c r="BA29" i="1" s="1"/>
  <c r="AW29" i="1"/>
  <c r="AY31" i="1"/>
  <c r="AZ31" i="1" s="1"/>
  <c r="BA31" i="1" s="1"/>
  <c r="AW31" i="1"/>
  <c r="AY32" i="1"/>
  <c r="AZ32" i="1" s="1"/>
  <c r="BA32" i="1" s="1"/>
  <c r="AW32" i="1"/>
  <c r="AY34" i="1"/>
  <c r="AZ34" i="1" s="1"/>
  <c r="BA34" i="1" s="1"/>
  <c r="AW34" i="1"/>
  <c r="AY35" i="1"/>
  <c r="AZ35" i="1" s="1"/>
  <c r="BA35" i="1" s="1"/>
  <c r="AW35" i="1"/>
  <c r="AY36" i="1"/>
  <c r="AZ36" i="1" s="1"/>
  <c r="BA36" i="1" s="1"/>
  <c r="AW36" i="1"/>
  <c r="AY38" i="1"/>
  <c r="AZ38" i="1" s="1"/>
  <c r="BA38" i="1" s="1"/>
  <c r="AW38" i="1"/>
  <c r="AY39" i="1"/>
  <c r="AZ39" i="1" s="1"/>
  <c r="BA39" i="1" s="1"/>
  <c r="AW39" i="1"/>
  <c r="AY40" i="1"/>
  <c r="AZ40" i="1" s="1"/>
  <c r="BA40" i="1" s="1"/>
  <c r="AW40" i="1"/>
  <c r="AY41" i="1"/>
  <c r="AZ41" i="1" s="1"/>
  <c r="BA41" i="1" s="1"/>
  <c r="AW41" i="1"/>
  <c r="AY42" i="1"/>
  <c r="AZ42" i="1" s="1"/>
  <c r="BA42" i="1" s="1"/>
  <c r="AW42" i="1"/>
  <c r="AY43" i="1"/>
  <c r="AZ43" i="1" s="1"/>
  <c r="BA43" i="1" s="1"/>
  <c r="AW43" i="1"/>
  <c r="AY53" i="1"/>
  <c r="AZ53" i="1" s="1"/>
  <c r="BA53" i="1" s="1"/>
  <c r="AW53" i="1"/>
  <c r="AY57" i="1"/>
  <c r="AZ57" i="1" s="1"/>
  <c r="BA57" i="1" s="1"/>
  <c r="AW57" i="1"/>
  <c r="AY86" i="1"/>
  <c r="AZ86" i="1" s="1"/>
  <c r="BA86" i="1" s="1"/>
  <c r="AW86" i="1"/>
  <c r="AY48" i="1"/>
  <c r="AZ48" i="1" s="1"/>
  <c r="BA48" i="1" s="1"/>
  <c r="AW48" i="1"/>
  <c r="AY49" i="1"/>
  <c r="AZ49" i="1" s="1"/>
  <c r="BA49" i="1" s="1"/>
  <c r="AW49" i="1"/>
  <c r="AY50" i="1"/>
  <c r="AZ50" i="1" s="1"/>
  <c r="BA50" i="1" s="1"/>
  <c r="AW50" i="1"/>
  <c r="AY51" i="1"/>
  <c r="AZ51" i="1" s="1"/>
  <c r="BA51" i="1" s="1"/>
  <c r="AW51" i="1"/>
  <c r="AY52" i="1"/>
  <c r="AZ52" i="1" s="1"/>
  <c r="BA52" i="1" s="1"/>
  <c r="AW52" i="1"/>
  <c r="AY90" i="1"/>
  <c r="AZ90" i="1" s="1"/>
  <c r="BA90" i="1" s="1"/>
  <c r="AW90" i="1"/>
  <c r="AY202" i="1"/>
  <c r="AZ202" i="1" s="1"/>
  <c r="BA202" i="1" s="1"/>
  <c r="AW202" i="1"/>
  <c r="AY216" i="1"/>
  <c r="AZ216" i="1" s="1"/>
  <c r="BA216" i="1" s="1"/>
  <c r="AW216" i="1"/>
  <c r="AY154" i="1"/>
  <c r="AZ154" i="1" s="1"/>
  <c r="BA154" i="1" s="1"/>
  <c r="AW154" i="1"/>
  <c r="AY7" i="1"/>
  <c r="AZ7" i="1" s="1"/>
  <c r="BA7" i="1" s="1"/>
  <c r="AW7" i="1"/>
  <c r="AY8" i="1"/>
  <c r="AZ8" i="1" s="1"/>
  <c r="BA8" i="1" s="1"/>
  <c r="AW8" i="1"/>
  <c r="AY9" i="1"/>
  <c r="AZ9" i="1" s="1"/>
  <c r="BA9" i="1" s="1"/>
  <c r="AW9" i="1"/>
  <c r="AY18" i="1"/>
  <c r="AZ18" i="1" s="1"/>
  <c r="BA18" i="1" s="1"/>
  <c r="AW18" i="1"/>
  <c r="AY24" i="1"/>
  <c r="AZ24" i="1" s="1"/>
  <c r="BA24" i="1" s="1"/>
  <c r="AW24" i="1"/>
  <c r="AY26" i="1"/>
  <c r="AZ26" i="1" s="1"/>
  <c r="BA26" i="1" s="1"/>
  <c r="AW26" i="1"/>
  <c r="AY30" i="1"/>
  <c r="AZ30" i="1" s="1"/>
  <c r="BA30" i="1" s="1"/>
  <c r="AW30" i="1"/>
  <c r="AY33" i="1"/>
  <c r="AZ33" i="1" s="1"/>
  <c r="BA33" i="1" s="1"/>
  <c r="AW33" i="1"/>
  <c r="AY37" i="1"/>
  <c r="AZ37" i="1" s="1"/>
  <c r="BA37" i="1" s="1"/>
  <c r="AW37" i="1"/>
  <c r="AY45" i="1"/>
  <c r="AZ45" i="1" s="1"/>
  <c r="BA45" i="1" s="1"/>
  <c r="AW45" i="1"/>
  <c r="AY46" i="1"/>
  <c r="AZ46" i="1" s="1"/>
  <c r="BA46" i="1" s="1"/>
  <c r="AW46" i="1"/>
  <c r="AY88" i="1"/>
  <c r="AZ88" i="1" s="1"/>
  <c r="BA88" i="1" s="1"/>
  <c r="AW88" i="1"/>
  <c r="AY95" i="1"/>
  <c r="AZ95" i="1" s="1"/>
  <c r="BA95" i="1" s="1"/>
  <c r="AW95" i="1"/>
  <c r="AY96" i="1"/>
  <c r="AZ96" i="1" s="1"/>
  <c r="BA96" i="1" s="1"/>
  <c r="AW96" i="1"/>
  <c r="AY100" i="1"/>
  <c r="AZ100" i="1" s="1"/>
  <c r="BA100" i="1" s="1"/>
  <c r="AW100" i="1"/>
  <c r="AY110" i="1"/>
  <c r="AZ110" i="1" s="1"/>
  <c r="BA110" i="1" s="1"/>
  <c r="AW110" i="1"/>
  <c r="AY155" i="1"/>
  <c r="AZ155" i="1" s="1"/>
  <c r="BA155" i="1" s="1"/>
  <c r="AW155" i="1"/>
  <c r="AY160" i="1"/>
  <c r="AZ160" i="1" s="1"/>
  <c r="BA160" i="1" s="1"/>
  <c r="AW160" i="1"/>
  <c r="AY99" i="1"/>
  <c r="AZ99" i="1" s="1"/>
  <c r="BA99" i="1" s="1"/>
  <c r="AW99" i="1"/>
  <c r="AY98" i="1"/>
  <c r="AZ98" i="1" s="1"/>
  <c r="BA98" i="1" s="1"/>
  <c r="AW98" i="1"/>
  <c r="AY85" i="1"/>
  <c r="AZ85" i="1" s="1"/>
  <c r="BA85" i="1" s="1"/>
  <c r="AW85" i="1"/>
  <c r="AY274" i="1"/>
  <c r="AZ274" i="1" s="1"/>
  <c r="BA274" i="1" s="1"/>
  <c r="AW274" i="1"/>
  <c r="AY320" i="1"/>
  <c r="AZ320" i="1" s="1"/>
  <c r="BA320" i="1" s="1"/>
  <c r="AW320" i="1"/>
  <c r="AY266" i="1"/>
  <c r="AZ266" i="1" s="1"/>
  <c r="BA266" i="1" s="1"/>
  <c r="AW266" i="1"/>
  <c r="AY307" i="1"/>
  <c r="AZ307" i="1" s="1"/>
  <c r="BA307" i="1" s="1"/>
  <c r="AW307" i="1"/>
  <c r="AY81" i="1"/>
  <c r="AZ81" i="1" s="1"/>
  <c r="BA81" i="1" s="1"/>
  <c r="AW81" i="1"/>
  <c r="AY15" i="1"/>
  <c r="AZ15" i="1" s="1"/>
  <c r="BA15" i="1" s="1"/>
  <c r="AW15" i="1"/>
  <c r="AY16" i="1"/>
  <c r="AZ16" i="1" s="1"/>
  <c r="BA16" i="1" s="1"/>
  <c r="AW16" i="1"/>
  <c r="AY17" i="1"/>
  <c r="AZ17" i="1" s="1"/>
  <c r="BA17" i="1" s="1"/>
  <c r="AW17" i="1"/>
  <c r="AY20" i="1"/>
  <c r="AZ20" i="1" s="1"/>
  <c r="BA20" i="1" s="1"/>
  <c r="AW20" i="1"/>
  <c r="AY21" i="1"/>
  <c r="AZ21" i="1" s="1"/>
  <c r="BA21" i="1" s="1"/>
  <c r="AW21" i="1"/>
  <c r="AY22" i="1"/>
  <c r="AZ22" i="1" s="1"/>
  <c r="BA22" i="1" s="1"/>
  <c r="AW22" i="1"/>
  <c r="AY23" i="1"/>
  <c r="AZ23" i="1" s="1"/>
  <c r="BA23" i="1" s="1"/>
  <c r="AW23" i="1"/>
  <c r="AY27" i="1"/>
  <c r="AZ27" i="1" s="1"/>
  <c r="BA27" i="1" s="1"/>
  <c r="AW27" i="1"/>
  <c r="AY83" i="1"/>
  <c r="AZ83" i="1" s="1"/>
  <c r="BA83" i="1" s="1"/>
  <c r="AW83" i="1"/>
  <c r="AV84" i="1"/>
  <c r="AX84" i="1"/>
  <c r="AV91" i="1"/>
  <c r="AX91" i="1"/>
  <c r="AV364" i="1"/>
  <c r="AY149" i="1"/>
  <c r="AZ149" i="1" s="1"/>
  <c r="BA149" i="1" s="1"/>
  <c r="AX159" i="1"/>
  <c r="AV159" i="1"/>
  <c r="AX208" i="1"/>
  <c r="AV208" i="1"/>
  <c r="AV209" i="1"/>
  <c r="AX209" i="1"/>
  <c r="AV146" i="1"/>
  <c r="AX146" i="1"/>
  <c r="AV158" i="1"/>
  <c r="AX158" i="1"/>
  <c r="AX188" i="1"/>
  <c r="AV188" i="1"/>
  <c r="AX323" i="1"/>
  <c r="AV323" i="1"/>
  <c r="AV151" i="1"/>
  <c r="AV194" i="1"/>
  <c r="AX265" i="1"/>
  <c r="AV265" i="1"/>
  <c r="AX267" i="1"/>
  <c r="AV267" i="1"/>
  <c r="AX272" i="1"/>
  <c r="AV272" i="1"/>
  <c r="AX316" i="1"/>
  <c r="AV316" i="1"/>
  <c r="AX324" i="1"/>
  <c r="AV324" i="1"/>
  <c r="AX325" i="1"/>
  <c r="AV325" i="1"/>
  <c r="AV326" i="1"/>
  <c r="AX326" i="1"/>
  <c r="AV359" i="1"/>
  <c r="AX359" i="1"/>
  <c r="AX245" i="1"/>
  <c r="AV245" i="1"/>
  <c r="AV256" i="1"/>
  <c r="AX256" i="1"/>
  <c r="AV259" i="1"/>
  <c r="AX259" i="1"/>
  <c r="AV257" i="1"/>
  <c r="AX257" i="1"/>
  <c r="AX260" i="1"/>
  <c r="AV260" i="1"/>
  <c r="AV144" i="1"/>
  <c r="AV268" i="1"/>
  <c r="AX268" i="1"/>
  <c r="AV305" i="1"/>
  <c r="AX305" i="1"/>
  <c r="AV369" i="1"/>
  <c r="AX369" i="1"/>
  <c r="AX370" i="1"/>
  <c r="AV370" i="1"/>
  <c r="AX14" i="1"/>
  <c r="AV14" i="1"/>
  <c r="AX44" i="1"/>
  <c r="AV44" i="1"/>
  <c r="AV89" i="1"/>
  <c r="AX89" i="1"/>
  <c r="AX164" i="1"/>
  <c r="AV164" i="1"/>
  <c r="AV317" i="1"/>
  <c r="AX12" i="1"/>
  <c r="AX190" i="1"/>
  <c r="AV190" i="1"/>
  <c r="AX144" i="1"/>
  <c r="AX364" i="1"/>
  <c r="AV198" i="1"/>
  <c r="AX198" i="1"/>
  <c r="AX199" i="1"/>
  <c r="AV199" i="1"/>
  <c r="AV213" i="1"/>
  <c r="AX213" i="1"/>
  <c r="AX214" i="1"/>
  <c r="AV214" i="1"/>
  <c r="AX249" i="1"/>
  <c r="AV249" i="1"/>
  <c r="AV252" i="1"/>
  <c r="AX252" i="1"/>
  <c r="AX306" i="1"/>
  <c r="AV306" i="1"/>
  <c r="AV310" i="1"/>
  <c r="AX310" i="1"/>
  <c r="AV187" i="1"/>
  <c r="AX187" i="1"/>
  <c r="AX195" i="1"/>
  <c r="AV195" i="1"/>
  <c r="AV203" i="1"/>
  <c r="AX203" i="1"/>
  <c r="AV270" i="1"/>
  <c r="AX270" i="1"/>
  <c r="AX317" i="1"/>
  <c r="AZ355" i="1"/>
  <c r="BA355" i="1" s="1"/>
  <c r="AX101" i="1"/>
  <c r="AV101" i="1"/>
  <c r="AV106" i="1"/>
  <c r="AX106" i="1"/>
  <c r="AX157" i="1"/>
  <c r="AV157" i="1"/>
  <c r="AX166" i="1"/>
  <c r="AV166" i="1"/>
  <c r="AX186" i="1"/>
  <c r="AV186" i="1"/>
  <c r="AX253" i="1"/>
  <c r="AV253" i="1"/>
  <c r="AV197" i="1"/>
  <c r="AX197" i="1"/>
  <c r="AV250" i="1"/>
  <c r="AX250" i="1"/>
  <c r="AX304" i="1"/>
  <c r="AV304" i="1"/>
  <c r="AV314" i="1"/>
  <c r="AX314" i="1"/>
  <c r="AV365" i="1"/>
  <c r="AX365" i="1"/>
  <c r="AV12" i="1"/>
  <c r="AX151" i="1"/>
  <c r="AX194" i="1"/>
  <c r="AY258" i="1"/>
  <c r="AZ258" i="1" s="1"/>
  <c r="BA258" i="1" s="1"/>
  <c r="AV59" i="1"/>
  <c r="AX59" i="1"/>
  <c r="AD5" i="1"/>
  <c r="AE5" i="1"/>
  <c r="AF5" i="1" s="1"/>
  <c r="D11" i="1"/>
  <c r="C11" i="1"/>
  <c r="B11" i="1"/>
  <c r="A12" i="1"/>
  <c r="BC84" i="1" l="1"/>
  <c r="BD84" i="1"/>
  <c r="BD91" i="1"/>
  <c r="BC91" i="1"/>
  <c r="BC144" i="1"/>
  <c r="BD144" i="1"/>
  <c r="BC149" i="1"/>
  <c r="BD149" i="1"/>
  <c r="BD159" i="1"/>
  <c r="BC159" i="1"/>
  <c r="BD208" i="1"/>
  <c r="BC208" i="1"/>
  <c r="BD209" i="1"/>
  <c r="BC209" i="1"/>
  <c r="BD146" i="1"/>
  <c r="BC146" i="1"/>
  <c r="BD158" i="1"/>
  <c r="BC158" i="1"/>
  <c r="BD188" i="1"/>
  <c r="BC188" i="1"/>
  <c r="BD323" i="1"/>
  <c r="BC323" i="1"/>
  <c r="BD364" i="1"/>
  <c r="BC364" i="1"/>
  <c r="BC151" i="1"/>
  <c r="BD151" i="1"/>
  <c r="BC194" i="1"/>
  <c r="BD194" i="1"/>
  <c r="BD258" i="1"/>
  <c r="BC258" i="1"/>
  <c r="BD265" i="1"/>
  <c r="BC265" i="1"/>
  <c r="BD267" i="1"/>
  <c r="BC267" i="1"/>
  <c r="BC272" i="1"/>
  <c r="BD272" i="1"/>
  <c r="BC316" i="1"/>
  <c r="BD316" i="1"/>
  <c r="BD324" i="1"/>
  <c r="BC324" i="1"/>
  <c r="BC325" i="1"/>
  <c r="BD325" i="1"/>
  <c r="BC326" i="1"/>
  <c r="BD326" i="1"/>
  <c r="BD359" i="1"/>
  <c r="BC359" i="1"/>
  <c r="BD245" i="1"/>
  <c r="BC245" i="1"/>
  <c r="BC256" i="1"/>
  <c r="BD256" i="1"/>
  <c r="BD259" i="1"/>
  <c r="BC259" i="1"/>
  <c r="BD257" i="1"/>
  <c r="BC257" i="1"/>
  <c r="BC260" i="1"/>
  <c r="BD260" i="1"/>
  <c r="BC268" i="1"/>
  <c r="BD268" i="1"/>
  <c r="BC305" i="1"/>
  <c r="BD305" i="1"/>
  <c r="BD369" i="1"/>
  <c r="BC369" i="1"/>
  <c r="BD370" i="1"/>
  <c r="BC370" i="1"/>
  <c r="BD14" i="1"/>
  <c r="BC14" i="1"/>
  <c r="BD44" i="1"/>
  <c r="BC44" i="1"/>
  <c r="BD89" i="1"/>
  <c r="BC89" i="1"/>
  <c r="BC164" i="1"/>
  <c r="BD164" i="1"/>
  <c r="BD198" i="1"/>
  <c r="BC198" i="1"/>
  <c r="BD199" i="1"/>
  <c r="BC199" i="1"/>
  <c r="BC213" i="1"/>
  <c r="BD213" i="1"/>
  <c r="BC214" i="1"/>
  <c r="BD214" i="1"/>
  <c r="BD249" i="1"/>
  <c r="BC249" i="1"/>
  <c r="BC252" i="1"/>
  <c r="BD252" i="1"/>
  <c r="BD306" i="1"/>
  <c r="BC306" i="1"/>
  <c r="BD310" i="1"/>
  <c r="BC310" i="1"/>
  <c r="BD187" i="1"/>
  <c r="BC187" i="1"/>
  <c r="BD195" i="1"/>
  <c r="BC195" i="1"/>
  <c r="BC203" i="1"/>
  <c r="BD203" i="1"/>
  <c r="BG219" i="1"/>
  <c r="BF219" i="1"/>
  <c r="AO219" i="1"/>
  <c r="AQ219" i="1"/>
  <c r="AR219" i="1" s="1"/>
  <c r="BC270" i="1"/>
  <c r="BD270" i="1"/>
  <c r="BF255" i="1"/>
  <c r="BG255" i="1"/>
  <c r="AO255" i="1"/>
  <c r="AQ255" i="1"/>
  <c r="AR255" i="1" s="1"/>
  <c r="BC317" i="1"/>
  <c r="BD317" i="1"/>
  <c r="BG220" i="1"/>
  <c r="BF220" i="1"/>
  <c r="AQ220" i="1"/>
  <c r="AR220" i="1" s="1"/>
  <c r="AO220" i="1"/>
  <c r="BC101" i="1"/>
  <c r="BD101" i="1"/>
  <c r="BD106" i="1"/>
  <c r="BC106" i="1"/>
  <c r="BD157" i="1"/>
  <c r="BC157" i="1"/>
  <c r="BC166" i="1"/>
  <c r="BD166" i="1"/>
  <c r="BD186" i="1"/>
  <c r="BC186" i="1"/>
  <c r="BD253" i="1"/>
  <c r="BC253" i="1"/>
  <c r="BC197" i="1"/>
  <c r="BD197" i="1"/>
  <c r="BD250" i="1"/>
  <c r="BC250" i="1"/>
  <c r="BC304" i="1"/>
  <c r="BD304" i="1"/>
  <c r="BD314" i="1"/>
  <c r="BC314" i="1"/>
  <c r="BC365" i="1"/>
  <c r="BD365" i="1"/>
  <c r="BG308" i="1"/>
  <c r="BF308" i="1"/>
  <c r="AO308" i="1"/>
  <c r="AQ308" i="1"/>
  <c r="AR308" i="1" s="1"/>
  <c r="BF366" i="1"/>
  <c r="BG366" i="1"/>
  <c r="AQ366" i="1"/>
  <c r="AR366" i="1" s="1"/>
  <c r="AO366" i="1"/>
  <c r="BG358" i="1"/>
  <c r="BF358" i="1"/>
  <c r="AO358" i="1"/>
  <c r="AQ358" i="1"/>
  <c r="AR358" i="1" s="1"/>
  <c r="BF215" i="1"/>
  <c r="BG215" i="1"/>
  <c r="AQ215" i="1"/>
  <c r="AR215" i="1" s="1"/>
  <c r="AO215" i="1"/>
  <c r="BF6" i="1"/>
  <c r="BG6" i="1"/>
  <c r="AQ6" i="1"/>
  <c r="AR6" i="1" s="1"/>
  <c r="AO6" i="1"/>
  <c r="BF25" i="1"/>
  <c r="BG25" i="1"/>
  <c r="AQ25" i="1"/>
  <c r="AR25" i="1" s="1"/>
  <c r="AO25" i="1"/>
  <c r="BF54" i="1"/>
  <c r="BG54" i="1"/>
  <c r="AQ54" i="1"/>
  <c r="AR54" i="1" s="1"/>
  <c r="AO54" i="1"/>
  <c r="BF56" i="1"/>
  <c r="BG56" i="1"/>
  <c r="AQ56" i="1"/>
  <c r="AR56" i="1" s="1"/>
  <c r="AO56" i="1"/>
  <c r="BG105" i="1"/>
  <c r="BF105" i="1"/>
  <c r="AO105" i="1"/>
  <c r="AQ105" i="1"/>
  <c r="AR105" i="1" s="1"/>
  <c r="BG58" i="1"/>
  <c r="BF58" i="1"/>
  <c r="AQ58" i="1"/>
  <c r="AR58" i="1" s="1"/>
  <c r="AO58" i="1"/>
  <c r="BG204" i="1"/>
  <c r="BF204" i="1"/>
  <c r="AQ204" i="1"/>
  <c r="AR204" i="1" s="1"/>
  <c r="AO204" i="1"/>
  <c r="BG319" i="1"/>
  <c r="BF319" i="1"/>
  <c r="AO319" i="1"/>
  <c r="AQ319" i="1"/>
  <c r="AR319" i="1" s="1"/>
  <c r="BF311" i="1"/>
  <c r="BG311" i="1"/>
  <c r="AQ311" i="1"/>
  <c r="AR311" i="1" s="1"/>
  <c r="AO311" i="1"/>
  <c r="BG152" i="1"/>
  <c r="BF152" i="1"/>
  <c r="AQ152" i="1"/>
  <c r="AR152" i="1" s="1"/>
  <c r="AO152" i="1"/>
  <c r="BD59" i="1"/>
  <c r="BC59" i="1"/>
  <c r="BG87" i="1"/>
  <c r="BF87" i="1"/>
  <c r="AO87" i="1"/>
  <c r="AQ87" i="1"/>
  <c r="AR87" i="1" s="1"/>
  <c r="BF103" i="1"/>
  <c r="BG103" i="1"/>
  <c r="AO103" i="1"/>
  <c r="AQ103" i="1"/>
  <c r="AR103" i="1" s="1"/>
  <c r="BF104" i="1"/>
  <c r="BG104" i="1"/>
  <c r="AO104" i="1"/>
  <c r="AQ104" i="1"/>
  <c r="AR104" i="1" s="1"/>
  <c r="BF107" i="1"/>
  <c r="BG107" i="1"/>
  <c r="AO107" i="1"/>
  <c r="AQ107" i="1"/>
  <c r="AR107" i="1" s="1"/>
  <c r="BG112" i="1"/>
  <c r="BF112" i="1"/>
  <c r="AO112" i="1"/>
  <c r="AQ112" i="1"/>
  <c r="AR112" i="1" s="1"/>
  <c r="BG113" i="1"/>
  <c r="BF113" i="1"/>
  <c r="AQ113" i="1"/>
  <c r="AR113" i="1" s="1"/>
  <c r="AO113" i="1"/>
  <c r="BG145" i="1"/>
  <c r="BF145" i="1"/>
  <c r="AQ145" i="1"/>
  <c r="AR145" i="1" s="1"/>
  <c r="AO145" i="1"/>
  <c r="BF153" i="1"/>
  <c r="BG153" i="1"/>
  <c r="AQ153" i="1"/>
  <c r="AR153" i="1" s="1"/>
  <c r="AO153" i="1"/>
  <c r="BF205" i="1"/>
  <c r="BG205" i="1"/>
  <c r="AQ205" i="1"/>
  <c r="AR205" i="1" s="1"/>
  <c r="AO205" i="1"/>
  <c r="BG315" i="1"/>
  <c r="BF315" i="1"/>
  <c r="AO315" i="1"/>
  <c r="AQ315" i="1"/>
  <c r="AR315" i="1" s="1"/>
  <c r="BF92" i="1"/>
  <c r="BG92" i="1"/>
  <c r="AO92" i="1"/>
  <c r="AQ92" i="1"/>
  <c r="AR92" i="1" s="1"/>
  <c r="BG102" i="1"/>
  <c r="BF102" i="1"/>
  <c r="AO102" i="1"/>
  <c r="AQ102" i="1"/>
  <c r="AR102" i="1" s="1"/>
  <c r="BG108" i="1"/>
  <c r="BF108" i="1"/>
  <c r="AO108" i="1"/>
  <c r="AQ108" i="1"/>
  <c r="AR108" i="1" s="1"/>
  <c r="BF111" i="1"/>
  <c r="BG111" i="1"/>
  <c r="AO111" i="1"/>
  <c r="AQ111" i="1"/>
  <c r="AR111" i="1" s="1"/>
  <c r="BG161" i="1"/>
  <c r="BF161" i="1"/>
  <c r="AQ161" i="1"/>
  <c r="AR161" i="1" s="1"/>
  <c r="AO161" i="1"/>
  <c r="BF163" i="1"/>
  <c r="BG163" i="1"/>
  <c r="AQ163" i="1"/>
  <c r="AR163" i="1" s="1"/>
  <c r="AO163" i="1"/>
  <c r="BG165" i="1"/>
  <c r="BF165" i="1"/>
  <c r="AO165" i="1"/>
  <c r="AQ165" i="1"/>
  <c r="AR165" i="1" s="1"/>
  <c r="BF189" i="1"/>
  <c r="BG189" i="1"/>
  <c r="AQ189" i="1"/>
  <c r="AR189" i="1" s="1"/>
  <c r="AO189" i="1"/>
  <c r="BF193" i="1"/>
  <c r="BG193" i="1"/>
  <c r="AO193" i="1"/>
  <c r="AQ193" i="1"/>
  <c r="AR193" i="1" s="1"/>
  <c r="BF196" i="1"/>
  <c r="BG196" i="1"/>
  <c r="AO196" i="1"/>
  <c r="AQ196" i="1"/>
  <c r="AR196" i="1" s="1"/>
  <c r="BF200" i="1"/>
  <c r="BG200" i="1"/>
  <c r="AQ200" i="1"/>
  <c r="AR200" i="1" s="1"/>
  <c r="AO200" i="1"/>
  <c r="BG201" i="1"/>
  <c r="BF201" i="1"/>
  <c r="AO201" i="1"/>
  <c r="AQ201" i="1"/>
  <c r="AR201" i="1" s="1"/>
  <c r="BF273" i="1"/>
  <c r="BG273" i="1"/>
  <c r="AQ273" i="1"/>
  <c r="AR273" i="1" s="1"/>
  <c r="AO273" i="1"/>
  <c r="BF360" i="1"/>
  <c r="BG360" i="1"/>
  <c r="AQ360" i="1"/>
  <c r="AR360" i="1" s="1"/>
  <c r="AO360" i="1"/>
  <c r="BF148" i="1"/>
  <c r="BG148" i="1"/>
  <c r="AQ148" i="1"/>
  <c r="AR148" i="1" s="1"/>
  <c r="AO148" i="1"/>
  <c r="BF150" i="1"/>
  <c r="BG150" i="1"/>
  <c r="AO150" i="1"/>
  <c r="AQ150" i="1"/>
  <c r="AR150" i="1" s="1"/>
  <c r="BG156" i="1"/>
  <c r="BF156" i="1"/>
  <c r="AO156" i="1"/>
  <c r="AQ156" i="1"/>
  <c r="AR156" i="1" s="1"/>
  <c r="BG192" i="1"/>
  <c r="BF192" i="1"/>
  <c r="AO192" i="1"/>
  <c r="AQ192" i="1"/>
  <c r="AR192" i="1" s="1"/>
  <c r="BF206" i="1"/>
  <c r="BG206" i="1"/>
  <c r="AO206" i="1"/>
  <c r="AQ206" i="1"/>
  <c r="AR206" i="1" s="1"/>
  <c r="BF210" i="1"/>
  <c r="BG210" i="1"/>
  <c r="AO210" i="1"/>
  <c r="AQ210" i="1"/>
  <c r="AR210" i="1" s="1"/>
  <c r="BF217" i="1"/>
  <c r="BG217" i="1"/>
  <c r="AO217" i="1"/>
  <c r="AQ217" i="1"/>
  <c r="AR217" i="1" s="1"/>
  <c r="BG248" i="1"/>
  <c r="BF248" i="1"/>
  <c r="AQ248" i="1"/>
  <c r="AR248" i="1" s="1"/>
  <c r="AO248" i="1"/>
  <c r="BG254" i="1"/>
  <c r="BF254" i="1"/>
  <c r="AO254" i="1"/>
  <c r="AQ254" i="1"/>
  <c r="AR254" i="1" s="1"/>
  <c r="BD12" i="1"/>
  <c r="BC12" i="1"/>
  <c r="BF162" i="1"/>
  <c r="BG162" i="1"/>
  <c r="AQ162" i="1"/>
  <c r="AR162" i="1" s="1"/>
  <c r="AO162" i="1"/>
  <c r="BD190" i="1"/>
  <c r="BC190" i="1"/>
  <c r="BF207" i="1"/>
  <c r="BG207" i="1"/>
  <c r="AQ207" i="1"/>
  <c r="AR207" i="1" s="1"/>
  <c r="AO207" i="1"/>
  <c r="BF212" i="1"/>
  <c r="BG212" i="1"/>
  <c r="AO212" i="1"/>
  <c r="AQ212" i="1"/>
  <c r="AR212" i="1" s="1"/>
  <c r="BF218" i="1"/>
  <c r="BG218" i="1"/>
  <c r="AO218" i="1"/>
  <c r="AQ218" i="1"/>
  <c r="AR218" i="1" s="1"/>
  <c r="BG246" i="1"/>
  <c r="BF246" i="1"/>
  <c r="AO246" i="1"/>
  <c r="AQ246" i="1"/>
  <c r="AR246" i="1" s="1"/>
  <c r="BG247" i="1"/>
  <c r="BF247" i="1"/>
  <c r="AQ247" i="1"/>
  <c r="AR247" i="1" s="1"/>
  <c r="AO247" i="1"/>
  <c r="BF251" i="1"/>
  <c r="BG251" i="1"/>
  <c r="AO251" i="1"/>
  <c r="AQ251" i="1"/>
  <c r="AR251" i="1" s="1"/>
  <c r="BF262" i="1"/>
  <c r="BG262" i="1"/>
  <c r="AO262" i="1"/>
  <c r="AQ262" i="1"/>
  <c r="AR262" i="1" s="1"/>
  <c r="BG269" i="1"/>
  <c r="BF269" i="1"/>
  <c r="AO269" i="1"/>
  <c r="AQ269" i="1"/>
  <c r="AR269" i="1" s="1"/>
  <c r="BG271" i="1"/>
  <c r="BF271" i="1"/>
  <c r="AQ271" i="1"/>
  <c r="AR271" i="1" s="1"/>
  <c r="AO271" i="1"/>
  <c r="BF303" i="1"/>
  <c r="BG303" i="1"/>
  <c r="AO303" i="1"/>
  <c r="AQ303" i="1"/>
  <c r="AR303" i="1" s="1"/>
  <c r="BG309" i="1"/>
  <c r="BF309" i="1"/>
  <c r="AO309" i="1"/>
  <c r="AQ309" i="1"/>
  <c r="AR309" i="1" s="1"/>
  <c r="BF313" i="1"/>
  <c r="BG313" i="1"/>
  <c r="AO313" i="1"/>
  <c r="AQ313" i="1"/>
  <c r="AR313" i="1" s="1"/>
  <c r="BG318" i="1"/>
  <c r="BF318" i="1"/>
  <c r="AO318" i="1"/>
  <c r="AQ318" i="1"/>
  <c r="AR318" i="1" s="1"/>
  <c r="BG321" i="1"/>
  <c r="BF321" i="1"/>
  <c r="AO321" i="1"/>
  <c r="AQ321" i="1"/>
  <c r="AR321" i="1" s="1"/>
  <c r="BF322" i="1"/>
  <c r="BG322" i="1"/>
  <c r="AQ322" i="1"/>
  <c r="AR322" i="1" s="1"/>
  <c r="AO322" i="1"/>
  <c r="BF368" i="1"/>
  <c r="BG368" i="1"/>
  <c r="AO368" i="1"/>
  <c r="AQ368" i="1"/>
  <c r="AR368" i="1" s="1"/>
  <c r="BG356" i="1"/>
  <c r="BF356" i="1"/>
  <c r="AO356" i="1"/>
  <c r="AQ356" i="1"/>
  <c r="AR356" i="1" s="1"/>
  <c r="BF261" i="1"/>
  <c r="BG261" i="1"/>
  <c r="AO261" i="1"/>
  <c r="AQ261" i="1"/>
  <c r="AR261" i="1" s="1"/>
  <c r="BG327" i="1"/>
  <c r="BF327" i="1"/>
  <c r="AQ327" i="1"/>
  <c r="AR327" i="1" s="1"/>
  <c r="AO327" i="1"/>
  <c r="BF363" i="1"/>
  <c r="BG363" i="1"/>
  <c r="AQ363" i="1"/>
  <c r="AR363" i="1" s="1"/>
  <c r="AO363" i="1"/>
  <c r="BF312" i="1"/>
  <c r="BG312" i="1"/>
  <c r="AO312" i="1"/>
  <c r="AQ312" i="1"/>
  <c r="AR312" i="1" s="1"/>
  <c r="BG82" i="1"/>
  <c r="BF82" i="1"/>
  <c r="AO82" i="1"/>
  <c r="AQ82" i="1"/>
  <c r="AR82" i="1" s="1"/>
  <c r="BF93" i="1"/>
  <c r="BG93" i="1"/>
  <c r="AQ93" i="1"/>
  <c r="AR93" i="1" s="1"/>
  <c r="AO93" i="1"/>
  <c r="BG264" i="1"/>
  <c r="BF264" i="1"/>
  <c r="AO264" i="1"/>
  <c r="AQ264" i="1"/>
  <c r="AR264" i="1" s="1"/>
  <c r="BG357" i="1"/>
  <c r="BF357" i="1"/>
  <c r="AO357" i="1"/>
  <c r="AQ357" i="1"/>
  <c r="AR357" i="1" s="1"/>
  <c r="BF371" i="1"/>
  <c r="BG371" i="1"/>
  <c r="AQ371" i="1"/>
  <c r="AR371" i="1" s="1"/>
  <c r="AO371" i="1"/>
  <c r="BG94" i="1"/>
  <c r="BF94" i="1"/>
  <c r="AO94" i="1"/>
  <c r="AQ94" i="1"/>
  <c r="AR94" i="1" s="1"/>
  <c r="BF97" i="1"/>
  <c r="BG97" i="1"/>
  <c r="AO97" i="1"/>
  <c r="AQ97" i="1"/>
  <c r="AR97" i="1" s="1"/>
  <c r="BG109" i="1"/>
  <c r="BF109" i="1"/>
  <c r="AO109" i="1"/>
  <c r="AQ109" i="1"/>
  <c r="AR109" i="1" s="1"/>
  <c r="BF147" i="1"/>
  <c r="BG147" i="1"/>
  <c r="AO147" i="1"/>
  <c r="AQ147" i="1"/>
  <c r="AR147" i="1" s="1"/>
  <c r="BG263" i="1"/>
  <c r="BF263" i="1"/>
  <c r="AO263" i="1"/>
  <c r="AQ263" i="1"/>
  <c r="AR263" i="1" s="1"/>
  <c r="AK211" i="1"/>
  <c r="BB211" i="1"/>
  <c r="BE211" i="1"/>
  <c r="AI211" i="1"/>
  <c r="AS211" i="1" s="1"/>
  <c r="AT211" i="1" s="1"/>
  <c r="AL211" i="1"/>
  <c r="AM211" i="1" s="1"/>
  <c r="AN211" i="1" s="1"/>
  <c r="BB362" i="1"/>
  <c r="BE362" i="1"/>
  <c r="AK362" i="1"/>
  <c r="AL362" i="1"/>
  <c r="AM362" i="1" s="1"/>
  <c r="AN362" i="1" s="1"/>
  <c r="AI362" i="1"/>
  <c r="AS362" i="1" s="1"/>
  <c r="AT362" i="1" s="1"/>
  <c r="AK361" i="1"/>
  <c r="BE361" i="1"/>
  <c r="BB361" i="1"/>
  <c r="AL361" i="1"/>
  <c r="AM361" i="1" s="1"/>
  <c r="AN361" i="1" s="1"/>
  <c r="AI361" i="1"/>
  <c r="AS361" i="1" s="1"/>
  <c r="AT361" i="1" s="1"/>
  <c r="BB191" i="1"/>
  <c r="BE191" i="1"/>
  <c r="AK191" i="1"/>
  <c r="AL191" i="1"/>
  <c r="AM191" i="1" s="1"/>
  <c r="AN191" i="1" s="1"/>
  <c r="AI191" i="1"/>
  <c r="AS191" i="1" s="1"/>
  <c r="AT191" i="1" s="1"/>
  <c r="AY84" i="1"/>
  <c r="AZ84" i="1" s="1"/>
  <c r="BA84" i="1" s="1"/>
  <c r="AW84" i="1"/>
  <c r="AY91" i="1"/>
  <c r="AZ91" i="1" s="1"/>
  <c r="BA91" i="1" s="1"/>
  <c r="AW91" i="1"/>
  <c r="AY364" i="1"/>
  <c r="AZ364" i="1" s="1"/>
  <c r="BA364" i="1" s="1"/>
  <c r="AW364" i="1"/>
  <c r="AY159" i="1"/>
  <c r="AZ159" i="1" s="1"/>
  <c r="BA159" i="1" s="1"/>
  <c r="AW159" i="1"/>
  <c r="AY208" i="1"/>
  <c r="AZ208" i="1" s="1"/>
  <c r="BA208" i="1" s="1"/>
  <c r="AW208" i="1"/>
  <c r="AY209" i="1"/>
  <c r="AZ209" i="1" s="1"/>
  <c r="BA209" i="1" s="1"/>
  <c r="AW209" i="1"/>
  <c r="AY146" i="1"/>
  <c r="AZ146" i="1" s="1"/>
  <c r="BA146" i="1" s="1"/>
  <c r="AW146" i="1"/>
  <c r="AY158" i="1"/>
  <c r="AZ158" i="1" s="1"/>
  <c r="BA158" i="1" s="1"/>
  <c r="AW158" i="1"/>
  <c r="AY188" i="1"/>
  <c r="AZ188" i="1" s="1"/>
  <c r="BA188" i="1" s="1"/>
  <c r="AW188" i="1"/>
  <c r="AY323" i="1"/>
  <c r="AZ323" i="1" s="1"/>
  <c r="BA323" i="1" s="1"/>
  <c r="AW323" i="1"/>
  <c r="AY151" i="1"/>
  <c r="AZ151" i="1" s="1"/>
  <c r="BA151" i="1" s="1"/>
  <c r="AW151" i="1"/>
  <c r="AY194" i="1"/>
  <c r="AZ194" i="1" s="1"/>
  <c r="BA194" i="1" s="1"/>
  <c r="AW194" i="1"/>
  <c r="AY265" i="1"/>
  <c r="AZ265" i="1" s="1"/>
  <c r="BA265" i="1" s="1"/>
  <c r="AW265" i="1"/>
  <c r="AY267" i="1"/>
  <c r="AZ267" i="1" s="1"/>
  <c r="BA267" i="1" s="1"/>
  <c r="AW267" i="1"/>
  <c r="AY272" i="1"/>
  <c r="AZ272" i="1" s="1"/>
  <c r="BA272" i="1" s="1"/>
  <c r="AW272" i="1"/>
  <c r="AY316" i="1"/>
  <c r="AZ316" i="1" s="1"/>
  <c r="BA316" i="1" s="1"/>
  <c r="AW316" i="1"/>
  <c r="AY324" i="1"/>
  <c r="AZ324" i="1" s="1"/>
  <c r="BA324" i="1" s="1"/>
  <c r="AW324" i="1"/>
  <c r="AY325" i="1"/>
  <c r="AZ325" i="1" s="1"/>
  <c r="BA325" i="1" s="1"/>
  <c r="AW325" i="1"/>
  <c r="AY326" i="1"/>
  <c r="AZ326" i="1" s="1"/>
  <c r="BA326" i="1" s="1"/>
  <c r="AW326" i="1"/>
  <c r="AY359" i="1"/>
  <c r="AZ359" i="1" s="1"/>
  <c r="BA359" i="1" s="1"/>
  <c r="AW359" i="1"/>
  <c r="AY245" i="1"/>
  <c r="AZ245" i="1" s="1"/>
  <c r="BA245" i="1" s="1"/>
  <c r="AW245" i="1"/>
  <c r="AY256" i="1"/>
  <c r="AZ256" i="1" s="1"/>
  <c r="BA256" i="1" s="1"/>
  <c r="AW256" i="1"/>
  <c r="AY259" i="1"/>
  <c r="AZ259" i="1" s="1"/>
  <c r="BA259" i="1" s="1"/>
  <c r="AW259" i="1"/>
  <c r="AY257" i="1"/>
  <c r="AZ257" i="1" s="1"/>
  <c r="BA257" i="1" s="1"/>
  <c r="AW257" i="1"/>
  <c r="AY260" i="1"/>
  <c r="AZ260" i="1" s="1"/>
  <c r="BA260" i="1" s="1"/>
  <c r="AW260" i="1"/>
  <c r="AY144" i="1"/>
  <c r="AZ144" i="1" s="1"/>
  <c r="BA144" i="1" s="1"/>
  <c r="AW144" i="1"/>
  <c r="AY268" i="1"/>
  <c r="AZ268" i="1" s="1"/>
  <c r="BA268" i="1" s="1"/>
  <c r="AW268" i="1"/>
  <c r="AY305" i="1"/>
  <c r="AZ305" i="1" s="1"/>
  <c r="BA305" i="1" s="1"/>
  <c r="AW305" i="1"/>
  <c r="AY369" i="1"/>
  <c r="AZ369" i="1" s="1"/>
  <c r="BA369" i="1" s="1"/>
  <c r="AW369" i="1"/>
  <c r="AY370" i="1"/>
  <c r="AZ370" i="1" s="1"/>
  <c r="BA370" i="1" s="1"/>
  <c r="AW370" i="1"/>
  <c r="AY14" i="1"/>
  <c r="AZ14" i="1" s="1"/>
  <c r="BA14" i="1" s="1"/>
  <c r="AW14" i="1"/>
  <c r="AY44" i="1"/>
  <c r="AZ44" i="1" s="1"/>
  <c r="BA44" i="1" s="1"/>
  <c r="AW44" i="1"/>
  <c r="AY89" i="1"/>
  <c r="AZ89" i="1" s="1"/>
  <c r="BA89" i="1" s="1"/>
  <c r="AW89" i="1"/>
  <c r="AY164" i="1"/>
  <c r="AZ164" i="1" s="1"/>
  <c r="BA164" i="1" s="1"/>
  <c r="AW164" i="1"/>
  <c r="AY317" i="1"/>
  <c r="AZ317" i="1" s="1"/>
  <c r="BA317" i="1" s="1"/>
  <c r="AW317" i="1"/>
  <c r="AY190" i="1"/>
  <c r="AZ190" i="1" s="1"/>
  <c r="BA190" i="1" s="1"/>
  <c r="AW190" i="1"/>
  <c r="AY198" i="1"/>
  <c r="AZ198" i="1" s="1"/>
  <c r="BA198" i="1" s="1"/>
  <c r="AW198" i="1"/>
  <c r="AY199" i="1"/>
  <c r="AZ199" i="1" s="1"/>
  <c r="BA199" i="1" s="1"/>
  <c r="AW199" i="1"/>
  <c r="AY213" i="1"/>
  <c r="AZ213" i="1" s="1"/>
  <c r="BA213" i="1" s="1"/>
  <c r="AW213" i="1"/>
  <c r="AY214" i="1"/>
  <c r="AZ214" i="1" s="1"/>
  <c r="BA214" i="1" s="1"/>
  <c r="AW214" i="1"/>
  <c r="AY249" i="1"/>
  <c r="AZ249" i="1" s="1"/>
  <c r="BA249" i="1" s="1"/>
  <c r="AW249" i="1"/>
  <c r="AY252" i="1"/>
  <c r="AZ252" i="1" s="1"/>
  <c r="BA252" i="1" s="1"/>
  <c r="AW252" i="1"/>
  <c r="AY306" i="1"/>
  <c r="AZ306" i="1" s="1"/>
  <c r="BA306" i="1" s="1"/>
  <c r="AW306" i="1"/>
  <c r="AY310" i="1"/>
  <c r="AZ310" i="1" s="1"/>
  <c r="BA310" i="1" s="1"/>
  <c r="AW310" i="1"/>
  <c r="AY187" i="1"/>
  <c r="AZ187" i="1" s="1"/>
  <c r="BA187" i="1" s="1"/>
  <c r="AW187" i="1"/>
  <c r="AY195" i="1"/>
  <c r="AZ195" i="1" s="1"/>
  <c r="BA195" i="1" s="1"/>
  <c r="AW195" i="1"/>
  <c r="AY203" i="1"/>
  <c r="AZ203" i="1" s="1"/>
  <c r="BA203" i="1" s="1"/>
  <c r="AW203" i="1"/>
  <c r="AY270" i="1"/>
  <c r="AZ270" i="1" s="1"/>
  <c r="BA270" i="1" s="1"/>
  <c r="AW270" i="1"/>
  <c r="AY101" i="1"/>
  <c r="AZ101" i="1" s="1"/>
  <c r="BA101" i="1" s="1"/>
  <c r="AW101" i="1"/>
  <c r="AY106" i="1"/>
  <c r="AZ106" i="1" s="1"/>
  <c r="BA106" i="1" s="1"/>
  <c r="AW106" i="1"/>
  <c r="AY157" i="1"/>
  <c r="AZ157" i="1" s="1"/>
  <c r="BA157" i="1" s="1"/>
  <c r="AW157" i="1"/>
  <c r="AY166" i="1"/>
  <c r="AZ166" i="1" s="1"/>
  <c r="BA166" i="1" s="1"/>
  <c r="AW166" i="1"/>
  <c r="AY186" i="1"/>
  <c r="AZ186" i="1" s="1"/>
  <c r="BA186" i="1" s="1"/>
  <c r="AW186" i="1"/>
  <c r="AY253" i="1"/>
  <c r="AZ253" i="1" s="1"/>
  <c r="BA253" i="1" s="1"/>
  <c r="AW253" i="1"/>
  <c r="AY197" i="1"/>
  <c r="AZ197" i="1" s="1"/>
  <c r="BA197" i="1" s="1"/>
  <c r="AW197" i="1"/>
  <c r="AY250" i="1"/>
  <c r="AZ250" i="1" s="1"/>
  <c r="BA250" i="1" s="1"/>
  <c r="AW250" i="1"/>
  <c r="AY304" i="1"/>
  <c r="AZ304" i="1" s="1"/>
  <c r="BA304" i="1" s="1"/>
  <c r="AW304" i="1"/>
  <c r="AY314" i="1"/>
  <c r="AZ314" i="1" s="1"/>
  <c r="BA314" i="1" s="1"/>
  <c r="AW314" i="1"/>
  <c r="AY365" i="1"/>
  <c r="AZ365" i="1" s="1"/>
  <c r="BA365" i="1" s="1"/>
  <c r="AW365" i="1"/>
  <c r="AY12" i="1"/>
  <c r="AZ12" i="1" s="1"/>
  <c r="BA12" i="1" s="1"/>
  <c r="AW12" i="1"/>
  <c r="AY59" i="1"/>
  <c r="AZ59" i="1" s="1"/>
  <c r="BA59" i="1" s="1"/>
  <c r="AW59" i="1"/>
  <c r="AV366" i="1"/>
  <c r="AV219" i="1"/>
  <c r="AX219" i="1"/>
  <c r="AV255" i="1"/>
  <c r="AX255" i="1"/>
  <c r="AV220" i="1"/>
  <c r="AX220" i="1"/>
  <c r="AX215" i="1"/>
  <c r="AV215" i="1"/>
  <c r="AX6" i="1"/>
  <c r="AV6" i="1"/>
  <c r="AV25" i="1"/>
  <c r="AX25" i="1"/>
  <c r="AV54" i="1"/>
  <c r="AX54" i="1"/>
  <c r="AV56" i="1"/>
  <c r="AX56" i="1"/>
  <c r="AV105" i="1"/>
  <c r="AX105" i="1"/>
  <c r="AV58" i="1"/>
  <c r="AX58" i="1"/>
  <c r="AX204" i="1"/>
  <c r="AV204" i="1"/>
  <c r="AX319" i="1"/>
  <c r="AV319" i="1"/>
  <c r="AV311" i="1"/>
  <c r="AX311" i="1"/>
  <c r="AV152" i="1"/>
  <c r="AX152" i="1"/>
  <c r="AV87" i="1"/>
  <c r="AX87" i="1"/>
  <c r="AV103" i="1"/>
  <c r="AX103" i="1"/>
  <c r="AV104" i="1"/>
  <c r="AX104" i="1"/>
  <c r="AV107" i="1"/>
  <c r="AX107" i="1"/>
  <c r="AV112" i="1"/>
  <c r="AX112" i="1"/>
  <c r="AX327" i="1"/>
  <c r="AX312" i="1"/>
  <c r="AV93" i="1"/>
  <c r="AY264" i="1"/>
  <c r="AX308" i="1"/>
  <c r="AX358" i="1"/>
  <c r="AV145" i="1"/>
  <c r="AX145" i="1"/>
  <c r="AV153" i="1"/>
  <c r="AX153" i="1"/>
  <c r="AX205" i="1"/>
  <c r="AV205" i="1"/>
  <c r="AV315" i="1"/>
  <c r="AX315" i="1"/>
  <c r="AV92" i="1"/>
  <c r="AX92" i="1"/>
  <c r="AV102" i="1"/>
  <c r="AX102" i="1"/>
  <c r="AV108" i="1"/>
  <c r="AX108" i="1"/>
  <c r="AX111" i="1"/>
  <c r="AV111" i="1"/>
  <c r="AV161" i="1"/>
  <c r="AX161" i="1"/>
  <c r="AV163" i="1"/>
  <c r="AX163" i="1"/>
  <c r="AV165" i="1"/>
  <c r="AX165" i="1"/>
  <c r="AX189" i="1"/>
  <c r="AV189" i="1"/>
  <c r="AV193" i="1"/>
  <c r="AX193" i="1"/>
  <c r="AX196" i="1"/>
  <c r="AV196" i="1"/>
  <c r="AV200" i="1"/>
  <c r="AX200" i="1"/>
  <c r="AX201" i="1"/>
  <c r="AV201" i="1"/>
  <c r="AV273" i="1"/>
  <c r="AX273" i="1"/>
  <c r="AX321" i="1"/>
  <c r="AV368" i="1"/>
  <c r="AX368" i="1"/>
  <c r="AV356" i="1"/>
  <c r="AX363" i="1"/>
  <c r="AV363" i="1"/>
  <c r="AV312" i="1"/>
  <c r="AV82" i="1"/>
  <c r="AX82" i="1"/>
  <c r="AX93" i="1"/>
  <c r="AV358" i="1"/>
  <c r="AV360" i="1"/>
  <c r="AX360" i="1"/>
  <c r="AX148" i="1"/>
  <c r="AV148" i="1"/>
  <c r="AX150" i="1"/>
  <c r="AV150" i="1"/>
  <c r="AX156" i="1"/>
  <c r="AV156" i="1"/>
  <c r="AV192" i="1"/>
  <c r="AX192" i="1"/>
  <c r="AV206" i="1"/>
  <c r="AX206" i="1"/>
  <c r="AX210" i="1"/>
  <c r="AV210" i="1"/>
  <c r="AX217" i="1"/>
  <c r="AV217" i="1"/>
  <c r="AV248" i="1"/>
  <c r="AX248" i="1"/>
  <c r="AX254" i="1"/>
  <c r="AV254" i="1"/>
  <c r="AV162" i="1"/>
  <c r="AX162" i="1"/>
  <c r="AX207" i="1"/>
  <c r="AV207" i="1"/>
  <c r="AX212" i="1"/>
  <c r="AV212" i="1"/>
  <c r="AV218" i="1"/>
  <c r="AX218" i="1"/>
  <c r="AX246" i="1"/>
  <c r="AV246" i="1"/>
  <c r="AX247" i="1"/>
  <c r="AV247" i="1"/>
  <c r="AX251" i="1"/>
  <c r="AV251" i="1"/>
  <c r="AV321" i="1"/>
  <c r="AX322" i="1"/>
  <c r="AV322" i="1"/>
  <c r="AX356" i="1"/>
  <c r="AV261" i="1"/>
  <c r="AY327" i="1"/>
  <c r="AZ327" i="1" s="1"/>
  <c r="BA327" i="1" s="1"/>
  <c r="AV308" i="1"/>
  <c r="AV262" i="1"/>
  <c r="AX262" i="1"/>
  <c r="AX269" i="1"/>
  <c r="AV269" i="1"/>
  <c r="AV271" i="1"/>
  <c r="AX271" i="1"/>
  <c r="AX303" i="1"/>
  <c r="AV303" i="1"/>
  <c r="AX309" i="1"/>
  <c r="AV309" i="1"/>
  <c r="AX313" i="1"/>
  <c r="AV313" i="1"/>
  <c r="AV318" i="1"/>
  <c r="AX318" i="1"/>
  <c r="AX261" i="1"/>
  <c r="AX366" i="1"/>
  <c r="AX264" i="1"/>
  <c r="AX357" i="1"/>
  <c r="AV357" i="1"/>
  <c r="AV371" i="1"/>
  <c r="AX371" i="1"/>
  <c r="AV94" i="1"/>
  <c r="AX94" i="1"/>
  <c r="AV97" i="1"/>
  <c r="AX97" i="1"/>
  <c r="AV109" i="1"/>
  <c r="AX109" i="1"/>
  <c r="AV147" i="1"/>
  <c r="AX147" i="1"/>
  <c r="AX263" i="1"/>
  <c r="AV263" i="1"/>
  <c r="AJ5" i="1"/>
  <c r="AG5" i="1"/>
  <c r="AH5" i="1" s="1"/>
  <c r="D12" i="1"/>
  <c r="C12" i="1"/>
  <c r="B12" i="1"/>
  <c r="A13" i="1"/>
  <c r="BD219" i="1" l="1"/>
  <c r="BC219" i="1"/>
  <c r="BD255" i="1"/>
  <c r="BC255" i="1"/>
  <c r="BD220" i="1"/>
  <c r="BC220" i="1"/>
  <c r="BC308" i="1"/>
  <c r="BD308" i="1"/>
  <c r="BC366" i="1"/>
  <c r="BD366" i="1"/>
  <c r="BD358" i="1"/>
  <c r="BC358" i="1"/>
  <c r="BC215" i="1"/>
  <c r="BD215" i="1"/>
  <c r="BD6" i="1"/>
  <c r="BC6" i="1"/>
  <c r="BD25" i="1"/>
  <c r="BC25" i="1"/>
  <c r="BD54" i="1"/>
  <c r="BC54" i="1"/>
  <c r="BD56" i="1"/>
  <c r="BC56" i="1"/>
  <c r="BC105" i="1"/>
  <c r="BD105" i="1"/>
  <c r="BD58" i="1"/>
  <c r="BC58" i="1"/>
  <c r="BD204" i="1"/>
  <c r="BC204" i="1"/>
  <c r="BC319" i="1"/>
  <c r="BD319" i="1"/>
  <c r="BD311" i="1"/>
  <c r="BC311" i="1"/>
  <c r="BD152" i="1"/>
  <c r="BC152" i="1"/>
  <c r="BC87" i="1"/>
  <c r="BD87" i="1"/>
  <c r="BD103" i="1"/>
  <c r="BC103" i="1"/>
  <c r="BD104" i="1"/>
  <c r="BC104" i="1"/>
  <c r="BD107" i="1"/>
  <c r="BC107" i="1"/>
  <c r="BD112" i="1"/>
  <c r="BC112" i="1"/>
  <c r="BD113" i="1"/>
  <c r="BC113" i="1"/>
  <c r="BD145" i="1"/>
  <c r="BC145" i="1"/>
  <c r="BD153" i="1"/>
  <c r="BC153" i="1"/>
  <c r="BC205" i="1"/>
  <c r="BD205" i="1"/>
  <c r="BC315" i="1"/>
  <c r="BD315" i="1"/>
  <c r="BD92" i="1"/>
  <c r="BC92" i="1"/>
  <c r="BD102" i="1"/>
  <c r="BC102" i="1"/>
  <c r="BC108" i="1"/>
  <c r="BD108" i="1"/>
  <c r="BC111" i="1"/>
  <c r="BD111" i="1"/>
  <c r="BD161" i="1"/>
  <c r="BC161" i="1"/>
  <c r="BD163" i="1"/>
  <c r="BC163" i="1"/>
  <c r="BD165" i="1"/>
  <c r="BC165" i="1"/>
  <c r="BD189" i="1"/>
  <c r="BC189" i="1"/>
  <c r="BC193" i="1"/>
  <c r="BD193" i="1"/>
  <c r="BD196" i="1"/>
  <c r="BC196" i="1"/>
  <c r="BC200" i="1"/>
  <c r="BD200" i="1"/>
  <c r="BC201" i="1"/>
  <c r="BD201" i="1"/>
  <c r="BD273" i="1"/>
  <c r="BC273" i="1"/>
  <c r="BD360" i="1"/>
  <c r="BC360" i="1"/>
  <c r="BC148" i="1"/>
  <c r="BD148" i="1"/>
  <c r="BC150" i="1"/>
  <c r="BD150" i="1"/>
  <c r="BD156" i="1"/>
  <c r="BC156" i="1"/>
  <c r="BD192" i="1"/>
  <c r="BC192" i="1"/>
  <c r="BC206" i="1"/>
  <c r="BD206" i="1"/>
  <c r="BD210" i="1"/>
  <c r="BC210" i="1"/>
  <c r="BD217" i="1"/>
  <c r="BC217" i="1"/>
  <c r="BC248" i="1"/>
  <c r="BD248" i="1"/>
  <c r="BC254" i="1"/>
  <c r="BD254" i="1"/>
  <c r="BC162" i="1"/>
  <c r="BD162" i="1"/>
  <c r="BC207" i="1"/>
  <c r="BD207" i="1"/>
  <c r="BC212" i="1"/>
  <c r="BD212" i="1"/>
  <c r="BC218" i="1"/>
  <c r="BD218" i="1"/>
  <c r="BC246" i="1"/>
  <c r="BD246" i="1"/>
  <c r="BC247" i="1"/>
  <c r="BD247" i="1"/>
  <c r="BD251" i="1"/>
  <c r="BC251" i="1"/>
  <c r="BC262" i="1"/>
  <c r="BD262" i="1"/>
  <c r="BD269" i="1"/>
  <c r="BC269" i="1"/>
  <c r="BD271" i="1"/>
  <c r="BC271" i="1"/>
  <c r="BC303" i="1"/>
  <c r="BD303" i="1"/>
  <c r="BC309" i="1"/>
  <c r="BD309" i="1"/>
  <c r="BC313" i="1"/>
  <c r="BD313" i="1"/>
  <c r="BD318" i="1"/>
  <c r="BC318" i="1"/>
  <c r="BD321" i="1"/>
  <c r="BC321" i="1"/>
  <c r="BC322" i="1"/>
  <c r="BD322" i="1"/>
  <c r="BD368" i="1"/>
  <c r="BC368" i="1"/>
  <c r="BC356" i="1"/>
  <c r="BD356" i="1"/>
  <c r="BC261" i="1"/>
  <c r="BD261" i="1"/>
  <c r="BD327" i="1"/>
  <c r="BC327" i="1"/>
  <c r="BC363" i="1"/>
  <c r="BD363" i="1"/>
  <c r="BC312" i="1"/>
  <c r="BD312" i="1"/>
  <c r="BD82" i="1"/>
  <c r="BC82" i="1"/>
  <c r="BC93" i="1"/>
  <c r="BD93" i="1"/>
  <c r="BC264" i="1"/>
  <c r="BD264" i="1"/>
  <c r="BC357" i="1"/>
  <c r="BD357" i="1"/>
  <c r="BC371" i="1"/>
  <c r="BD371" i="1"/>
  <c r="BD94" i="1"/>
  <c r="BC94" i="1"/>
  <c r="BD97" i="1"/>
  <c r="BC97" i="1"/>
  <c r="BD109" i="1"/>
  <c r="BC109" i="1"/>
  <c r="BC147" i="1"/>
  <c r="BD147" i="1"/>
  <c r="BC263" i="1"/>
  <c r="BD263" i="1"/>
  <c r="BF211" i="1"/>
  <c r="BG211" i="1"/>
  <c r="AQ211" i="1"/>
  <c r="AR211" i="1" s="1"/>
  <c r="AO211" i="1"/>
  <c r="BF362" i="1"/>
  <c r="BG362" i="1"/>
  <c r="AO362" i="1"/>
  <c r="AQ362" i="1"/>
  <c r="AR362" i="1" s="1"/>
  <c r="BG361" i="1"/>
  <c r="BF361" i="1"/>
  <c r="AQ361" i="1"/>
  <c r="AR361" i="1" s="1"/>
  <c r="AO361" i="1"/>
  <c r="BF191" i="1"/>
  <c r="BG191" i="1"/>
  <c r="AQ191" i="1"/>
  <c r="AR191" i="1" s="1"/>
  <c r="AO191" i="1"/>
  <c r="AY366" i="1"/>
  <c r="AZ366" i="1" s="1"/>
  <c r="BA366" i="1" s="1"/>
  <c r="AW366" i="1"/>
  <c r="AY219" i="1"/>
  <c r="AZ219" i="1" s="1"/>
  <c r="BA219" i="1" s="1"/>
  <c r="AW219" i="1"/>
  <c r="AY255" i="1"/>
  <c r="AZ255" i="1" s="1"/>
  <c r="BA255" i="1" s="1"/>
  <c r="AW255" i="1"/>
  <c r="AY220" i="1"/>
  <c r="AZ220" i="1" s="1"/>
  <c r="BA220" i="1" s="1"/>
  <c r="AW220" i="1"/>
  <c r="AY215" i="1"/>
  <c r="AZ215" i="1" s="1"/>
  <c r="BA215" i="1" s="1"/>
  <c r="AW215" i="1"/>
  <c r="AY6" i="1"/>
  <c r="AZ6" i="1" s="1"/>
  <c r="BA6" i="1" s="1"/>
  <c r="AW6" i="1"/>
  <c r="AY25" i="1"/>
  <c r="AZ25" i="1" s="1"/>
  <c r="BA25" i="1" s="1"/>
  <c r="AW25" i="1"/>
  <c r="AY54" i="1"/>
  <c r="AZ54" i="1" s="1"/>
  <c r="BA54" i="1" s="1"/>
  <c r="AW54" i="1"/>
  <c r="AY56" i="1"/>
  <c r="AZ56" i="1" s="1"/>
  <c r="BA56" i="1" s="1"/>
  <c r="AW56" i="1"/>
  <c r="AY105" i="1"/>
  <c r="AZ105" i="1" s="1"/>
  <c r="BA105" i="1" s="1"/>
  <c r="AW105" i="1"/>
  <c r="AY58" i="1"/>
  <c r="AZ58" i="1" s="1"/>
  <c r="BA58" i="1" s="1"/>
  <c r="AW58" i="1"/>
  <c r="AY204" i="1"/>
  <c r="AZ204" i="1" s="1"/>
  <c r="BA204" i="1" s="1"/>
  <c r="AW204" i="1"/>
  <c r="AY319" i="1"/>
  <c r="AZ319" i="1" s="1"/>
  <c r="BA319" i="1" s="1"/>
  <c r="AW319" i="1"/>
  <c r="AY311" i="1"/>
  <c r="AZ311" i="1" s="1"/>
  <c r="BA311" i="1" s="1"/>
  <c r="AW311" i="1"/>
  <c r="AY152" i="1"/>
  <c r="AZ152" i="1" s="1"/>
  <c r="BA152" i="1" s="1"/>
  <c r="AW152" i="1"/>
  <c r="AY87" i="1"/>
  <c r="AZ87" i="1" s="1"/>
  <c r="BA87" i="1" s="1"/>
  <c r="AW87" i="1"/>
  <c r="AY103" i="1"/>
  <c r="AZ103" i="1" s="1"/>
  <c r="BA103" i="1" s="1"/>
  <c r="AW103" i="1"/>
  <c r="AY104" i="1"/>
  <c r="AZ104" i="1" s="1"/>
  <c r="BA104" i="1" s="1"/>
  <c r="AW104" i="1"/>
  <c r="AY107" i="1"/>
  <c r="AZ107" i="1" s="1"/>
  <c r="BA107" i="1" s="1"/>
  <c r="AW107" i="1"/>
  <c r="AY112" i="1"/>
  <c r="AZ112" i="1" s="1"/>
  <c r="BA112" i="1" s="1"/>
  <c r="AW112" i="1"/>
  <c r="AY93" i="1"/>
  <c r="AZ93" i="1" s="1"/>
  <c r="BA93" i="1" s="1"/>
  <c r="AW93" i="1"/>
  <c r="AY145" i="1"/>
  <c r="AZ145" i="1" s="1"/>
  <c r="BA145" i="1" s="1"/>
  <c r="AW145" i="1"/>
  <c r="AY153" i="1"/>
  <c r="AZ153" i="1" s="1"/>
  <c r="BA153" i="1" s="1"/>
  <c r="AW153" i="1"/>
  <c r="AY205" i="1"/>
  <c r="AZ205" i="1" s="1"/>
  <c r="BA205" i="1" s="1"/>
  <c r="AW205" i="1"/>
  <c r="AY315" i="1"/>
  <c r="AZ315" i="1" s="1"/>
  <c r="BA315" i="1" s="1"/>
  <c r="AW315" i="1"/>
  <c r="AY92" i="1"/>
  <c r="AZ92" i="1" s="1"/>
  <c r="BA92" i="1" s="1"/>
  <c r="AW92" i="1"/>
  <c r="AY102" i="1"/>
  <c r="AZ102" i="1" s="1"/>
  <c r="BA102" i="1" s="1"/>
  <c r="AW102" i="1"/>
  <c r="AY108" i="1"/>
  <c r="AZ108" i="1" s="1"/>
  <c r="BA108" i="1" s="1"/>
  <c r="AW108" i="1"/>
  <c r="AY111" i="1"/>
  <c r="AZ111" i="1" s="1"/>
  <c r="BA111" i="1" s="1"/>
  <c r="AW111" i="1"/>
  <c r="AY161" i="1"/>
  <c r="AZ161" i="1" s="1"/>
  <c r="BA161" i="1" s="1"/>
  <c r="AW161" i="1"/>
  <c r="AY163" i="1"/>
  <c r="AZ163" i="1" s="1"/>
  <c r="BA163" i="1" s="1"/>
  <c r="AW163" i="1"/>
  <c r="AY165" i="1"/>
  <c r="AZ165" i="1" s="1"/>
  <c r="BA165" i="1" s="1"/>
  <c r="AW165" i="1"/>
  <c r="AY189" i="1"/>
  <c r="AZ189" i="1" s="1"/>
  <c r="BA189" i="1" s="1"/>
  <c r="AW189" i="1"/>
  <c r="AY193" i="1"/>
  <c r="AZ193" i="1" s="1"/>
  <c r="BA193" i="1" s="1"/>
  <c r="AW193" i="1"/>
  <c r="AY196" i="1"/>
  <c r="AZ196" i="1" s="1"/>
  <c r="BA196" i="1" s="1"/>
  <c r="AW196" i="1"/>
  <c r="AY200" i="1"/>
  <c r="AZ200" i="1" s="1"/>
  <c r="BA200" i="1" s="1"/>
  <c r="AW200" i="1"/>
  <c r="AY201" i="1"/>
  <c r="AZ201" i="1" s="1"/>
  <c r="BA201" i="1" s="1"/>
  <c r="AW201" i="1"/>
  <c r="AY273" i="1"/>
  <c r="AZ273" i="1" s="1"/>
  <c r="BA273" i="1" s="1"/>
  <c r="AW273" i="1"/>
  <c r="AY368" i="1"/>
  <c r="AZ368" i="1" s="1"/>
  <c r="BA368" i="1" s="1"/>
  <c r="AW368" i="1"/>
  <c r="AY356" i="1"/>
  <c r="AZ356" i="1" s="1"/>
  <c r="BA356" i="1" s="1"/>
  <c r="AW356" i="1"/>
  <c r="AY363" i="1"/>
  <c r="AZ363" i="1" s="1"/>
  <c r="BA363" i="1" s="1"/>
  <c r="AW363" i="1"/>
  <c r="AY312" i="1"/>
  <c r="AZ312" i="1" s="1"/>
  <c r="BA312" i="1" s="1"/>
  <c r="AW312" i="1"/>
  <c r="AY82" i="1"/>
  <c r="AZ82" i="1" s="1"/>
  <c r="BA82" i="1" s="1"/>
  <c r="AW82" i="1"/>
  <c r="AY358" i="1"/>
  <c r="AZ358" i="1" s="1"/>
  <c r="BA358" i="1" s="1"/>
  <c r="AW358" i="1"/>
  <c r="AY360" i="1"/>
  <c r="AZ360" i="1" s="1"/>
  <c r="BA360" i="1" s="1"/>
  <c r="AW360" i="1"/>
  <c r="AY148" i="1"/>
  <c r="AZ148" i="1" s="1"/>
  <c r="BA148" i="1" s="1"/>
  <c r="AW148" i="1"/>
  <c r="AY150" i="1"/>
  <c r="AZ150" i="1" s="1"/>
  <c r="BA150" i="1" s="1"/>
  <c r="AW150" i="1"/>
  <c r="AY156" i="1"/>
  <c r="AZ156" i="1" s="1"/>
  <c r="BA156" i="1" s="1"/>
  <c r="AW156" i="1"/>
  <c r="AY192" i="1"/>
  <c r="AZ192" i="1" s="1"/>
  <c r="BA192" i="1" s="1"/>
  <c r="AW192" i="1"/>
  <c r="AY206" i="1"/>
  <c r="AZ206" i="1" s="1"/>
  <c r="BA206" i="1" s="1"/>
  <c r="AW206" i="1"/>
  <c r="AY210" i="1"/>
  <c r="AZ210" i="1" s="1"/>
  <c r="BA210" i="1" s="1"/>
  <c r="AW210" i="1"/>
  <c r="AY217" i="1"/>
  <c r="AZ217" i="1" s="1"/>
  <c r="BA217" i="1" s="1"/>
  <c r="AW217" i="1"/>
  <c r="AY248" i="1"/>
  <c r="AZ248" i="1" s="1"/>
  <c r="BA248" i="1" s="1"/>
  <c r="AW248" i="1"/>
  <c r="AY254" i="1"/>
  <c r="AZ254" i="1" s="1"/>
  <c r="BA254" i="1" s="1"/>
  <c r="AW254" i="1"/>
  <c r="AY162" i="1"/>
  <c r="AZ162" i="1" s="1"/>
  <c r="BA162" i="1" s="1"/>
  <c r="AW162" i="1"/>
  <c r="AY207" i="1"/>
  <c r="AZ207" i="1" s="1"/>
  <c r="BA207" i="1" s="1"/>
  <c r="AW207" i="1"/>
  <c r="AY212" i="1"/>
  <c r="AZ212" i="1" s="1"/>
  <c r="BA212" i="1" s="1"/>
  <c r="AW212" i="1"/>
  <c r="AY218" i="1"/>
  <c r="AZ218" i="1" s="1"/>
  <c r="BA218" i="1" s="1"/>
  <c r="AW218" i="1"/>
  <c r="AY246" i="1"/>
  <c r="AZ246" i="1" s="1"/>
  <c r="BA246" i="1" s="1"/>
  <c r="AW246" i="1"/>
  <c r="AY247" i="1"/>
  <c r="AZ247" i="1" s="1"/>
  <c r="BA247" i="1" s="1"/>
  <c r="AW247" i="1"/>
  <c r="AY251" i="1"/>
  <c r="AZ251" i="1" s="1"/>
  <c r="BA251" i="1" s="1"/>
  <c r="AW251" i="1"/>
  <c r="AY321" i="1"/>
  <c r="AZ321" i="1" s="1"/>
  <c r="BA321" i="1" s="1"/>
  <c r="AW321" i="1"/>
  <c r="AY322" i="1"/>
  <c r="AZ322" i="1" s="1"/>
  <c r="BA322" i="1" s="1"/>
  <c r="AW322" i="1"/>
  <c r="AY261" i="1"/>
  <c r="AZ261" i="1" s="1"/>
  <c r="BA261" i="1" s="1"/>
  <c r="AW261" i="1"/>
  <c r="AY308" i="1"/>
  <c r="AZ308" i="1" s="1"/>
  <c r="BA308" i="1" s="1"/>
  <c r="AW308" i="1"/>
  <c r="AY262" i="1"/>
  <c r="AZ262" i="1" s="1"/>
  <c r="BA262" i="1" s="1"/>
  <c r="AW262" i="1"/>
  <c r="AY269" i="1"/>
  <c r="AZ269" i="1" s="1"/>
  <c r="BA269" i="1" s="1"/>
  <c r="AW269" i="1"/>
  <c r="AY271" i="1"/>
  <c r="AZ271" i="1" s="1"/>
  <c r="BA271" i="1" s="1"/>
  <c r="AW271" i="1"/>
  <c r="AY303" i="1"/>
  <c r="AZ303" i="1" s="1"/>
  <c r="BA303" i="1" s="1"/>
  <c r="AW303" i="1"/>
  <c r="AY309" i="1"/>
  <c r="AZ309" i="1" s="1"/>
  <c r="BA309" i="1" s="1"/>
  <c r="AW309" i="1"/>
  <c r="AY313" i="1"/>
  <c r="AZ313" i="1" s="1"/>
  <c r="BA313" i="1" s="1"/>
  <c r="AW313" i="1"/>
  <c r="AY318" i="1"/>
  <c r="AZ318" i="1" s="1"/>
  <c r="BA318" i="1" s="1"/>
  <c r="AW318" i="1"/>
  <c r="AY357" i="1"/>
  <c r="AZ357" i="1" s="1"/>
  <c r="BA357" i="1" s="1"/>
  <c r="AW357" i="1"/>
  <c r="AY371" i="1"/>
  <c r="AZ371" i="1" s="1"/>
  <c r="BA371" i="1" s="1"/>
  <c r="AW371" i="1"/>
  <c r="AY94" i="1"/>
  <c r="AZ94" i="1" s="1"/>
  <c r="BA94" i="1" s="1"/>
  <c r="AW94" i="1"/>
  <c r="AY97" i="1"/>
  <c r="AZ97" i="1" s="1"/>
  <c r="BA97" i="1" s="1"/>
  <c r="AW97" i="1"/>
  <c r="AY109" i="1"/>
  <c r="AZ109" i="1" s="1"/>
  <c r="BA109" i="1" s="1"/>
  <c r="AW109" i="1"/>
  <c r="AY147" i="1"/>
  <c r="AZ147" i="1" s="1"/>
  <c r="BA147" i="1" s="1"/>
  <c r="AW147" i="1"/>
  <c r="AY263" i="1"/>
  <c r="AZ263" i="1" s="1"/>
  <c r="BA263" i="1" s="1"/>
  <c r="AW263" i="1"/>
  <c r="AV362" i="1"/>
  <c r="AX362" i="1"/>
  <c r="AV191" i="1"/>
  <c r="AX211" i="1"/>
  <c r="AV211" i="1"/>
  <c r="AX361" i="1"/>
  <c r="AV361" i="1"/>
  <c r="AZ264" i="1"/>
  <c r="BA264" i="1" s="1"/>
  <c r="AX191" i="1"/>
  <c r="BB5" i="1"/>
  <c r="BE5" i="1"/>
  <c r="AL5" i="1"/>
  <c r="AM5" i="1" s="1"/>
  <c r="AN5" i="1" s="1"/>
  <c r="AK5" i="1"/>
  <c r="AI5" i="1"/>
  <c r="AS5" i="1" s="1"/>
  <c r="AT5" i="1" s="1"/>
  <c r="D13" i="1"/>
  <c r="C13" i="1"/>
  <c r="B13" i="1"/>
  <c r="A14" i="1"/>
  <c r="BC211" i="1" l="1"/>
  <c r="BD211" i="1"/>
  <c r="BD362" i="1"/>
  <c r="BC362" i="1"/>
  <c r="BC361" i="1"/>
  <c r="BD361" i="1"/>
  <c r="BD191" i="1"/>
  <c r="BC191" i="1"/>
  <c r="AY362" i="1"/>
  <c r="AZ362" i="1" s="1"/>
  <c r="BA362" i="1" s="1"/>
  <c r="AW362" i="1"/>
  <c r="AY191" i="1"/>
  <c r="AZ191" i="1" s="1"/>
  <c r="BA191" i="1" s="1"/>
  <c r="AW191" i="1"/>
  <c r="AY211" i="1"/>
  <c r="AZ211" i="1" s="1"/>
  <c r="BA211" i="1" s="1"/>
  <c r="AW211" i="1"/>
  <c r="AY361" i="1"/>
  <c r="AZ361" i="1" s="1"/>
  <c r="BA361" i="1" s="1"/>
  <c r="AW361" i="1"/>
  <c r="AV5" i="1"/>
  <c r="AO5" i="1"/>
  <c r="AQ5" i="1"/>
  <c r="AR5" i="1" s="1"/>
  <c r="BF5" i="1"/>
  <c r="BG5" i="1"/>
  <c r="AX5" i="1"/>
  <c r="D14" i="1"/>
  <c r="C14" i="1"/>
  <c r="B14" i="1"/>
  <c r="A15" i="1"/>
  <c r="BD5" i="1" l="1"/>
  <c r="AY5" i="1"/>
  <c r="AZ5" i="1" s="1"/>
  <c r="BA5" i="1" s="1"/>
  <c r="AW5" i="1"/>
  <c r="BC5" i="1"/>
  <c r="D15" i="1"/>
  <c r="C15" i="1"/>
  <c r="B15" i="1"/>
  <c r="A16" i="1"/>
  <c r="C16" i="1" l="1"/>
  <c r="B16" i="1"/>
  <c r="D16" i="1"/>
  <c r="A17" i="1"/>
  <c r="D17" i="1" l="1"/>
  <c r="C17" i="1"/>
  <c r="B17" i="1"/>
  <c r="A18" i="1"/>
  <c r="B18" i="1" l="1"/>
  <c r="C18" i="1"/>
  <c r="D18" i="1"/>
  <c r="A19" i="1"/>
  <c r="B19" i="1" l="1"/>
  <c r="C19" i="1"/>
  <c r="D19" i="1"/>
  <c r="A20" i="1"/>
  <c r="D20" i="1" l="1"/>
  <c r="B20" i="1"/>
  <c r="C20" i="1"/>
  <c r="A21" i="1"/>
  <c r="D21" i="1" l="1"/>
  <c r="C21" i="1"/>
  <c r="B21" i="1"/>
  <c r="A22" i="1"/>
  <c r="C22" i="1" l="1"/>
  <c r="D22" i="1"/>
  <c r="B22" i="1"/>
  <c r="A23" i="1"/>
  <c r="B23" i="1" l="1"/>
  <c r="D23" i="1"/>
  <c r="C23" i="1"/>
  <c r="A24" i="1"/>
  <c r="B24" i="1" l="1"/>
  <c r="C24" i="1"/>
  <c r="D24" i="1"/>
  <c r="A25" i="1"/>
  <c r="C25" i="1" l="1"/>
  <c r="D25" i="1"/>
  <c r="B25" i="1"/>
  <c r="A26" i="1"/>
  <c r="C26" i="1" l="1"/>
  <c r="D26" i="1"/>
  <c r="B26" i="1"/>
  <c r="A27" i="1"/>
  <c r="C27" i="1" l="1"/>
  <c r="D27" i="1"/>
  <c r="B27" i="1"/>
  <c r="A28" i="1"/>
  <c r="B28" i="1" l="1"/>
  <c r="C28" i="1"/>
  <c r="D28" i="1"/>
  <c r="A29" i="1"/>
  <c r="D29" i="1" l="1"/>
  <c r="B29" i="1"/>
  <c r="C29" i="1"/>
  <c r="A30" i="1"/>
  <c r="D30" i="1" l="1"/>
  <c r="C30" i="1"/>
  <c r="B30" i="1"/>
  <c r="A31" i="1"/>
  <c r="D31" i="1" l="1"/>
  <c r="C31" i="1"/>
  <c r="B31" i="1"/>
  <c r="A32" i="1"/>
  <c r="C32" i="1" l="1"/>
  <c r="B32" i="1"/>
  <c r="D32" i="1"/>
  <c r="A33" i="1"/>
  <c r="C33" i="1" l="1"/>
  <c r="B33" i="1"/>
  <c r="D33" i="1"/>
  <c r="A34" i="1"/>
  <c r="B34" i="1" l="1"/>
  <c r="C34" i="1"/>
  <c r="D34" i="1"/>
  <c r="A35" i="1"/>
  <c r="B35" i="1" l="1"/>
  <c r="D35" i="1"/>
  <c r="C35" i="1"/>
  <c r="A36" i="1"/>
  <c r="D36" i="1" l="1"/>
  <c r="B36" i="1"/>
  <c r="C36" i="1"/>
  <c r="A37" i="1"/>
  <c r="B37" i="1" l="1"/>
  <c r="C37" i="1"/>
  <c r="D37" i="1"/>
  <c r="A38" i="1"/>
  <c r="C38" i="1" l="1"/>
  <c r="B38" i="1"/>
  <c r="D38" i="1"/>
  <c r="A39" i="1"/>
  <c r="D39" i="1" l="1"/>
  <c r="B39" i="1"/>
  <c r="C39" i="1"/>
  <c r="A40" i="1"/>
  <c r="C40" i="1" l="1"/>
  <c r="D40" i="1"/>
  <c r="B40" i="1"/>
  <c r="A41" i="1"/>
  <c r="D41" i="1" l="1"/>
  <c r="B41" i="1"/>
  <c r="C41" i="1"/>
  <c r="A42" i="1"/>
  <c r="D42" i="1" l="1"/>
  <c r="B42" i="1"/>
  <c r="C42" i="1"/>
  <c r="A43" i="1"/>
  <c r="B43" i="1" l="1"/>
  <c r="C43" i="1"/>
  <c r="D43" i="1"/>
  <c r="A44" i="1"/>
  <c r="B44" i="1" l="1"/>
  <c r="D44" i="1"/>
  <c r="C44" i="1"/>
  <c r="A45" i="1"/>
  <c r="C45" i="1" l="1"/>
  <c r="B45" i="1"/>
  <c r="D45" i="1"/>
  <c r="A46" i="1"/>
  <c r="C46" i="1" l="1"/>
  <c r="D46" i="1"/>
  <c r="B46" i="1"/>
  <c r="A47" i="1"/>
  <c r="D47" i="1" l="1"/>
  <c r="B47" i="1"/>
  <c r="C47" i="1"/>
  <c r="A48" i="1"/>
  <c r="B48" i="1" l="1"/>
  <c r="C48" i="1"/>
  <c r="D48" i="1"/>
  <c r="A49" i="1"/>
  <c r="D49" i="1" l="1"/>
  <c r="B49" i="1"/>
  <c r="C49" i="1"/>
  <c r="A50" i="1"/>
  <c r="B50" i="1" l="1"/>
  <c r="D50" i="1"/>
  <c r="C50" i="1"/>
  <c r="A51" i="1"/>
  <c r="B51" i="1" l="1"/>
  <c r="D51" i="1"/>
  <c r="C51" i="1"/>
  <c r="A52" i="1"/>
  <c r="B52" i="1" l="1"/>
  <c r="C52" i="1"/>
  <c r="D52" i="1"/>
  <c r="A53" i="1"/>
  <c r="B53" i="1" l="1"/>
  <c r="C53" i="1"/>
  <c r="D53" i="1"/>
  <c r="A54" i="1"/>
  <c r="C54" i="1" l="1"/>
  <c r="D54" i="1"/>
  <c r="B54" i="1"/>
  <c r="A55" i="1"/>
  <c r="B55" i="1" l="1"/>
  <c r="C55" i="1"/>
  <c r="D55" i="1"/>
  <c r="A56" i="1"/>
  <c r="D56" i="1" l="1"/>
  <c r="B56" i="1"/>
  <c r="C56" i="1"/>
  <c r="A57" i="1"/>
  <c r="B57" i="1" l="1"/>
  <c r="D57" i="1"/>
  <c r="C57" i="1"/>
  <c r="A58" i="1"/>
  <c r="B58" i="1" l="1"/>
  <c r="D58" i="1"/>
  <c r="C58" i="1"/>
  <c r="A59" i="1"/>
  <c r="D59" i="1" l="1"/>
  <c r="B59" i="1"/>
  <c r="C59" i="1"/>
  <c r="A60" i="1"/>
  <c r="D60" i="1" l="1"/>
  <c r="C60" i="1"/>
  <c r="B60" i="1"/>
  <c r="A61" i="1"/>
  <c r="D61" i="1" l="1"/>
  <c r="C61" i="1"/>
  <c r="B61" i="1"/>
  <c r="A62" i="1"/>
  <c r="D62" i="1" l="1"/>
  <c r="C62" i="1"/>
  <c r="B62" i="1"/>
  <c r="A63" i="1"/>
  <c r="D63" i="1" l="1"/>
  <c r="C63" i="1"/>
  <c r="B63" i="1"/>
  <c r="A64" i="1"/>
  <c r="D64" i="1" l="1"/>
  <c r="C64" i="1"/>
  <c r="B64" i="1"/>
  <c r="A65" i="1"/>
  <c r="D65" i="1" l="1"/>
  <c r="C65" i="1"/>
  <c r="B65" i="1"/>
  <c r="A66" i="1"/>
  <c r="D66" i="1" l="1"/>
  <c r="C66" i="1"/>
  <c r="B66" i="1"/>
  <c r="A67" i="1"/>
  <c r="D67" i="1" l="1"/>
  <c r="C67" i="1"/>
  <c r="B67" i="1"/>
  <c r="A68" i="1"/>
  <c r="D68" i="1" l="1"/>
  <c r="C68" i="1"/>
  <c r="B68" i="1"/>
  <c r="A69" i="1"/>
  <c r="D69" i="1" l="1"/>
  <c r="C69" i="1"/>
  <c r="B69" i="1"/>
  <c r="A70" i="1"/>
  <c r="A71" i="1" l="1"/>
  <c r="D70" i="1"/>
  <c r="C70" i="1"/>
  <c r="B70" i="1"/>
  <c r="D71" i="1" l="1"/>
  <c r="C71" i="1"/>
  <c r="B71" i="1"/>
  <c r="A72" i="1"/>
  <c r="D72" i="1" l="1"/>
  <c r="C72" i="1"/>
  <c r="B72" i="1"/>
  <c r="A73" i="1"/>
  <c r="D73" i="1" l="1"/>
  <c r="C73" i="1"/>
  <c r="B73" i="1"/>
  <c r="A74" i="1"/>
  <c r="D74" i="1" l="1"/>
  <c r="C74" i="1"/>
  <c r="B74" i="1"/>
  <c r="A75" i="1"/>
  <c r="D75" i="1" l="1"/>
  <c r="C75" i="1"/>
  <c r="B75" i="1"/>
  <c r="A76" i="1"/>
  <c r="D76" i="1" l="1"/>
  <c r="C76" i="1"/>
  <c r="B76" i="1"/>
  <c r="A77" i="1"/>
  <c r="D77" i="1" l="1"/>
  <c r="C77" i="1"/>
  <c r="B77" i="1"/>
  <c r="A78" i="1"/>
  <c r="D78" i="1" l="1"/>
  <c r="C78" i="1"/>
  <c r="B78" i="1"/>
  <c r="A79" i="1"/>
  <c r="D79" i="1" l="1"/>
  <c r="C79" i="1"/>
  <c r="B79" i="1"/>
  <c r="A80" i="1"/>
  <c r="D80" i="1" l="1"/>
  <c r="C80" i="1"/>
  <c r="B80" i="1"/>
  <c r="A81" i="1"/>
  <c r="D81" i="1" l="1"/>
  <c r="C81" i="1"/>
  <c r="B81" i="1"/>
  <c r="A82" i="1"/>
  <c r="D82" i="1" l="1"/>
  <c r="C82" i="1"/>
  <c r="B82" i="1"/>
  <c r="A83" i="1"/>
  <c r="D83" i="1" l="1"/>
  <c r="C83" i="1"/>
  <c r="B83" i="1"/>
  <c r="A84" i="1"/>
  <c r="C84" i="1" l="1"/>
  <c r="D84" i="1"/>
  <c r="B84" i="1"/>
  <c r="A85" i="1"/>
  <c r="D85" i="1" l="1"/>
  <c r="C85" i="1"/>
  <c r="B85" i="1"/>
  <c r="A86" i="1"/>
  <c r="D86" i="1" l="1"/>
  <c r="C86" i="1"/>
  <c r="B86" i="1"/>
  <c r="A87" i="1"/>
  <c r="C87" i="1" l="1"/>
  <c r="D87" i="1"/>
  <c r="B87" i="1"/>
  <c r="A88" i="1"/>
  <c r="D88" i="1" l="1"/>
  <c r="B88" i="1"/>
  <c r="C88" i="1"/>
  <c r="A89" i="1"/>
  <c r="C89" i="1" l="1"/>
  <c r="D89" i="1"/>
  <c r="B89" i="1"/>
  <c r="A90" i="1"/>
  <c r="C90" i="1" l="1"/>
  <c r="D90" i="1"/>
  <c r="B90" i="1"/>
  <c r="A91" i="1"/>
  <c r="B91" i="1" l="1"/>
  <c r="C91" i="1"/>
  <c r="D91" i="1"/>
  <c r="A92" i="1"/>
  <c r="D92" i="1" l="1"/>
  <c r="B92" i="1"/>
  <c r="C92" i="1"/>
  <c r="A93" i="1"/>
  <c r="D93" i="1" l="1"/>
  <c r="C93" i="1"/>
  <c r="B93" i="1"/>
  <c r="A94" i="1"/>
  <c r="B94" i="1" l="1"/>
  <c r="C94" i="1"/>
  <c r="D94" i="1"/>
  <c r="A95" i="1"/>
  <c r="D95" i="1" l="1"/>
  <c r="C95" i="1"/>
  <c r="B95" i="1"/>
  <c r="A96" i="1"/>
  <c r="B96" i="1" l="1"/>
  <c r="C96" i="1"/>
  <c r="D96" i="1"/>
  <c r="A97" i="1"/>
  <c r="B97" i="1" l="1"/>
  <c r="C97" i="1"/>
  <c r="D97" i="1"/>
  <c r="A98" i="1"/>
  <c r="B98" i="1" l="1"/>
  <c r="D98" i="1"/>
  <c r="C98" i="1"/>
  <c r="A99" i="1"/>
  <c r="D99" i="1" l="1"/>
  <c r="C99" i="1"/>
  <c r="B99" i="1"/>
  <c r="A100" i="1"/>
  <c r="D100" i="1" l="1"/>
  <c r="C100" i="1"/>
  <c r="B100" i="1"/>
  <c r="A101" i="1"/>
  <c r="D101" i="1" l="1"/>
  <c r="C101" i="1"/>
  <c r="B101" i="1"/>
  <c r="A102" i="1"/>
  <c r="D102" i="1" l="1"/>
  <c r="C102" i="1"/>
  <c r="B102" i="1"/>
  <c r="A103" i="1"/>
  <c r="D103" i="1" l="1"/>
  <c r="C103" i="1"/>
  <c r="B103" i="1"/>
  <c r="A104" i="1"/>
  <c r="D104" i="1" l="1"/>
  <c r="C104" i="1"/>
  <c r="B104" i="1"/>
  <c r="A105" i="1"/>
  <c r="D105" i="1" l="1"/>
  <c r="C105" i="1"/>
  <c r="B105" i="1"/>
  <c r="A106" i="1"/>
  <c r="D106" i="1" l="1"/>
  <c r="C106" i="1"/>
  <c r="B106" i="1"/>
  <c r="A107" i="1"/>
  <c r="D107" i="1" l="1"/>
  <c r="C107" i="1"/>
  <c r="B107" i="1"/>
  <c r="A108" i="1"/>
  <c r="D108" i="1" l="1"/>
  <c r="C108" i="1"/>
  <c r="B108" i="1"/>
  <c r="A109" i="1"/>
  <c r="D109" i="1" l="1"/>
  <c r="C109" i="1"/>
  <c r="B109" i="1"/>
  <c r="A110" i="1"/>
  <c r="D110" i="1" l="1"/>
  <c r="C110" i="1"/>
  <c r="B110" i="1"/>
  <c r="A111" i="1"/>
  <c r="D111" i="1" l="1"/>
  <c r="C111" i="1"/>
  <c r="B111" i="1"/>
  <c r="A112" i="1"/>
  <c r="D112" i="1" l="1"/>
  <c r="C112" i="1"/>
  <c r="B112" i="1"/>
  <c r="A113" i="1"/>
  <c r="D113" i="1" l="1"/>
  <c r="C113" i="1"/>
  <c r="B113" i="1"/>
  <c r="A114" i="1"/>
  <c r="D114" i="1" l="1"/>
  <c r="C114" i="1"/>
  <c r="B114" i="1"/>
  <c r="A115" i="1"/>
  <c r="D115" i="1" l="1"/>
  <c r="C115" i="1"/>
  <c r="B115" i="1"/>
  <c r="A116" i="1"/>
  <c r="D116" i="1" l="1"/>
  <c r="C116" i="1"/>
  <c r="B116" i="1"/>
  <c r="A117" i="1"/>
  <c r="D117" i="1" l="1"/>
  <c r="C117" i="1"/>
  <c r="B117" i="1"/>
  <c r="A118" i="1"/>
  <c r="D118" i="1" l="1"/>
  <c r="C118" i="1"/>
  <c r="B118" i="1"/>
  <c r="A119" i="1"/>
  <c r="D119" i="1" l="1"/>
  <c r="C119" i="1"/>
  <c r="B119" i="1"/>
  <c r="A120" i="1"/>
  <c r="D120" i="1" l="1"/>
  <c r="C120" i="1"/>
  <c r="B120" i="1"/>
  <c r="A121" i="1"/>
  <c r="D121" i="1" l="1"/>
  <c r="C121" i="1"/>
  <c r="B121" i="1"/>
  <c r="A122" i="1"/>
  <c r="D122" i="1" l="1"/>
  <c r="C122" i="1"/>
  <c r="B122" i="1"/>
  <c r="A123" i="1"/>
  <c r="D123" i="1" l="1"/>
  <c r="C123" i="1"/>
  <c r="B123" i="1"/>
  <c r="A124" i="1"/>
  <c r="D124" i="1" l="1"/>
  <c r="C124" i="1"/>
  <c r="B124" i="1"/>
  <c r="A125" i="1"/>
  <c r="D125" i="1" l="1"/>
  <c r="C125" i="1"/>
  <c r="B125" i="1"/>
  <c r="A126" i="1"/>
  <c r="D126" i="1" l="1"/>
  <c r="C126" i="1"/>
  <c r="B126" i="1"/>
  <c r="A127" i="1"/>
  <c r="D127" i="1" l="1"/>
  <c r="C127" i="1"/>
  <c r="B127" i="1"/>
  <c r="A128" i="1"/>
  <c r="D128" i="1" l="1"/>
  <c r="C128" i="1"/>
  <c r="B128" i="1"/>
  <c r="A129" i="1"/>
  <c r="D129" i="1" l="1"/>
  <c r="C129" i="1"/>
  <c r="B129" i="1"/>
  <c r="A130" i="1"/>
  <c r="D130" i="1" l="1"/>
  <c r="C130" i="1"/>
  <c r="B130" i="1"/>
  <c r="A131" i="1"/>
  <c r="D131" i="1" l="1"/>
  <c r="C131" i="1"/>
  <c r="B131" i="1"/>
  <c r="A132" i="1"/>
  <c r="D132" i="1" l="1"/>
  <c r="C132" i="1"/>
  <c r="B132" i="1"/>
  <c r="A133" i="1"/>
  <c r="D133" i="1" l="1"/>
  <c r="C133" i="1"/>
  <c r="B133" i="1"/>
  <c r="A134" i="1"/>
  <c r="D134" i="1" l="1"/>
  <c r="C134" i="1"/>
  <c r="B134" i="1"/>
  <c r="A135" i="1"/>
  <c r="D135" i="1" l="1"/>
  <c r="C135" i="1"/>
  <c r="B135" i="1"/>
  <c r="A136" i="1"/>
  <c r="D136" i="1" l="1"/>
  <c r="C136" i="1"/>
  <c r="B136" i="1"/>
  <c r="A137" i="1"/>
  <c r="D137" i="1" l="1"/>
  <c r="C137" i="1"/>
  <c r="B137" i="1"/>
  <c r="A138" i="1"/>
  <c r="D138" i="1" l="1"/>
  <c r="C138" i="1"/>
  <c r="B138" i="1"/>
  <c r="A139" i="1"/>
  <c r="D139" i="1" l="1"/>
  <c r="C139" i="1"/>
  <c r="B139" i="1"/>
  <c r="A140" i="1"/>
  <c r="D140" i="1" l="1"/>
  <c r="C140" i="1"/>
  <c r="B140" i="1"/>
  <c r="A141" i="1"/>
  <c r="D141" i="1" l="1"/>
  <c r="C141" i="1"/>
  <c r="B141" i="1"/>
  <c r="A142" i="1"/>
  <c r="D142" i="1" l="1"/>
  <c r="C142" i="1"/>
  <c r="B142" i="1"/>
  <c r="A143" i="1"/>
  <c r="D143" i="1" l="1"/>
  <c r="C143" i="1"/>
  <c r="B143" i="1"/>
  <c r="A144" i="1"/>
  <c r="D144" i="1" l="1"/>
  <c r="C144" i="1"/>
  <c r="B144" i="1"/>
  <c r="A145" i="1"/>
  <c r="D145" i="1" l="1"/>
  <c r="C145" i="1"/>
  <c r="B145" i="1"/>
  <c r="A146" i="1"/>
  <c r="D146" i="1" l="1"/>
  <c r="C146" i="1"/>
  <c r="B146" i="1"/>
  <c r="A147" i="1"/>
  <c r="D147" i="1" l="1"/>
  <c r="C147" i="1"/>
  <c r="B147" i="1"/>
  <c r="A148" i="1"/>
  <c r="D148" i="1" l="1"/>
  <c r="C148" i="1"/>
  <c r="B148" i="1"/>
  <c r="A149" i="1"/>
  <c r="D149" i="1" l="1"/>
  <c r="C149" i="1"/>
  <c r="B149" i="1"/>
  <c r="A150" i="1"/>
  <c r="D150" i="1" l="1"/>
  <c r="C150" i="1"/>
  <c r="B150" i="1"/>
  <c r="A151" i="1"/>
  <c r="D151" i="1" l="1"/>
  <c r="C151" i="1"/>
  <c r="B151" i="1"/>
  <c r="A152" i="1"/>
  <c r="D152" i="1" l="1"/>
  <c r="C152" i="1"/>
  <c r="B152" i="1"/>
  <c r="A153" i="1"/>
  <c r="D153" i="1" l="1"/>
  <c r="C153" i="1"/>
  <c r="B153" i="1"/>
  <c r="A154" i="1"/>
  <c r="D154" i="1" l="1"/>
  <c r="C154" i="1"/>
  <c r="B154" i="1"/>
  <c r="A155" i="1"/>
  <c r="D155" i="1" l="1"/>
  <c r="C155" i="1"/>
  <c r="B155" i="1"/>
  <c r="A156" i="1"/>
  <c r="D156" i="1" l="1"/>
  <c r="C156" i="1"/>
  <c r="B156" i="1"/>
  <c r="A157" i="1"/>
  <c r="D157" i="1" l="1"/>
  <c r="C157" i="1"/>
  <c r="B157" i="1"/>
  <c r="A158" i="1"/>
  <c r="D158" i="1" l="1"/>
  <c r="C158" i="1"/>
  <c r="B158" i="1"/>
  <c r="A159" i="1"/>
  <c r="D159" i="1" l="1"/>
  <c r="C159" i="1"/>
  <c r="B159" i="1"/>
  <c r="A160" i="1"/>
  <c r="D160" i="1" l="1"/>
  <c r="C160" i="1"/>
  <c r="B160" i="1"/>
  <c r="A161" i="1"/>
  <c r="C161" i="1" l="1"/>
  <c r="B161" i="1"/>
  <c r="D161" i="1"/>
  <c r="A162" i="1"/>
  <c r="C162" i="1" l="1"/>
  <c r="B162" i="1"/>
  <c r="D162" i="1"/>
  <c r="A163" i="1"/>
  <c r="D163" i="1" l="1"/>
  <c r="C163" i="1"/>
  <c r="B163" i="1"/>
  <c r="A164" i="1"/>
  <c r="C164" i="1" l="1"/>
  <c r="D164" i="1"/>
  <c r="B164" i="1"/>
  <c r="A165" i="1"/>
  <c r="D165" i="1" l="1"/>
  <c r="C165" i="1"/>
  <c r="B165" i="1"/>
  <c r="A166" i="1"/>
  <c r="C166" i="1" l="1"/>
  <c r="D166" i="1"/>
  <c r="B166" i="1"/>
  <c r="A167" i="1"/>
  <c r="C167" i="1" l="1"/>
  <c r="D167" i="1"/>
  <c r="B167" i="1"/>
  <c r="A168" i="1"/>
  <c r="C168" i="1" l="1"/>
  <c r="B168" i="1"/>
  <c r="D168" i="1"/>
  <c r="A169" i="1"/>
  <c r="B169" i="1" l="1"/>
  <c r="D169" i="1"/>
  <c r="C169" i="1"/>
  <c r="A170" i="1"/>
  <c r="C170" i="1" l="1"/>
  <c r="B170" i="1"/>
  <c r="D170" i="1"/>
  <c r="A171" i="1"/>
  <c r="B171" i="1" l="1"/>
  <c r="D171" i="1"/>
  <c r="C171" i="1"/>
  <c r="A172" i="1"/>
  <c r="C172" i="1" l="1"/>
  <c r="D172" i="1"/>
  <c r="B172" i="1"/>
  <c r="A173" i="1"/>
  <c r="D173" i="1" l="1"/>
  <c r="C173" i="1"/>
  <c r="B173" i="1"/>
  <c r="A174" i="1"/>
  <c r="D174" i="1" l="1"/>
  <c r="C174" i="1"/>
  <c r="B174" i="1"/>
  <c r="A175" i="1"/>
  <c r="D175" i="1" l="1"/>
  <c r="C175" i="1"/>
  <c r="B175" i="1"/>
  <c r="A176" i="1"/>
  <c r="D176" i="1" l="1"/>
  <c r="C176" i="1"/>
  <c r="B176" i="1"/>
  <c r="A177" i="1"/>
  <c r="D177" i="1" l="1"/>
  <c r="C177" i="1"/>
  <c r="B177" i="1"/>
  <c r="A178" i="1"/>
  <c r="D178" i="1" l="1"/>
  <c r="C178" i="1"/>
  <c r="B178" i="1"/>
  <c r="A179" i="1"/>
  <c r="D179" i="1" l="1"/>
  <c r="C179" i="1"/>
  <c r="B179" i="1"/>
  <c r="A180" i="1"/>
  <c r="D180" i="1" l="1"/>
  <c r="C180" i="1"/>
  <c r="B180" i="1"/>
  <c r="A181" i="1"/>
  <c r="D181" i="1" l="1"/>
  <c r="C181" i="1"/>
  <c r="B181" i="1"/>
  <c r="A182" i="1"/>
  <c r="D182" i="1" l="1"/>
  <c r="C182" i="1"/>
  <c r="B182" i="1"/>
  <c r="A183" i="1"/>
  <c r="D183" i="1" l="1"/>
  <c r="C183" i="1"/>
  <c r="B183" i="1"/>
  <c r="A184" i="1"/>
  <c r="D184" i="1" l="1"/>
  <c r="C184" i="1"/>
  <c r="B184" i="1"/>
  <c r="A185" i="1"/>
  <c r="D185" i="1" l="1"/>
  <c r="C185" i="1"/>
  <c r="B185" i="1"/>
  <c r="A186" i="1"/>
  <c r="D186" i="1" l="1"/>
  <c r="C186" i="1"/>
  <c r="B186" i="1"/>
  <c r="A187" i="1"/>
  <c r="A188" i="1" l="1"/>
  <c r="D187" i="1"/>
  <c r="C187" i="1"/>
  <c r="B187" i="1"/>
  <c r="D188" i="1" l="1"/>
  <c r="C188" i="1"/>
  <c r="B188" i="1"/>
  <c r="A189" i="1"/>
  <c r="D189" i="1" l="1"/>
  <c r="C189" i="1"/>
  <c r="B189" i="1"/>
  <c r="A190" i="1"/>
  <c r="D190" i="1" l="1"/>
  <c r="C190" i="1"/>
  <c r="B190" i="1"/>
  <c r="A191" i="1"/>
  <c r="D191" i="1" l="1"/>
  <c r="C191" i="1"/>
  <c r="B191" i="1"/>
  <c r="A192" i="1"/>
  <c r="D192" i="1" l="1"/>
  <c r="C192" i="1"/>
  <c r="B192" i="1"/>
  <c r="A193" i="1"/>
  <c r="D193" i="1" l="1"/>
  <c r="C193" i="1"/>
  <c r="B193" i="1"/>
  <c r="A194" i="1"/>
  <c r="D194" i="1" l="1"/>
  <c r="C194" i="1"/>
  <c r="B194" i="1"/>
  <c r="A195" i="1"/>
  <c r="D195" i="1" l="1"/>
  <c r="C195" i="1"/>
  <c r="B195" i="1"/>
  <c r="A196" i="1"/>
  <c r="D196" i="1" l="1"/>
  <c r="C196" i="1"/>
  <c r="B196" i="1"/>
  <c r="A197" i="1"/>
  <c r="D197" i="1" l="1"/>
  <c r="C197" i="1"/>
  <c r="B197" i="1"/>
  <c r="A198" i="1"/>
  <c r="D198" i="1" l="1"/>
  <c r="C198" i="1"/>
  <c r="B198" i="1"/>
  <c r="A199" i="1"/>
  <c r="D199" i="1" l="1"/>
  <c r="C199" i="1"/>
  <c r="B199" i="1"/>
  <c r="A200" i="1"/>
  <c r="D200" i="1" l="1"/>
  <c r="C200" i="1"/>
  <c r="B200" i="1"/>
  <c r="A201" i="1"/>
  <c r="D201" i="1" l="1"/>
  <c r="C201" i="1"/>
  <c r="B201" i="1"/>
  <c r="A202" i="1"/>
  <c r="D202" i="1" l="1"/>
  <c r="C202" i="1"/>
  <c r="B202" i="1"/>
  <c r="A203" i="1"/>
  <c r="D203" i="1" l="1"/>
  <c r="C203" i="1"/>
  <c r="B203" i="1"/>
  <c r="A204" i="1"/>
  <c r="D204" i="1" l="1"/>
  <c r="C204" i="1"/>
  <c r="B204" i="1"/>
  <c r="A205" i="1"/>
  <c r="D205" i="1" l="1"/>
  <c r="C205" i="1"/>
  <c r="B205" i="1"/>
  <c r="A206" i="1"/>
  <c r="D206" i="1" l="1"/>
  <c r="C206" i="1"/>
  <c r="B206" i="1"/>
  <c r="A207" i="1"/>
  <c r="D207" i="1" l="1"/>
  <c r="C207" i="1"/>
  <c r="B207" i="1"/>
  <c r="A208" i="1"/>
  <c r="D208" i="1" l="1"/>
  <c r="C208" i="1"/>
  <c r="B208" i="1"/>
  <c r="A209" i="1"/>
  <c r="D209" i="1" l="1"/>
  <c r="C209" i="1"/>
  <c r="B209" i="1"/>
  <c r="A210" i="1"/>
  <c r="D210" i="1" l="1"/>
  <c r="C210" i="1"/>
  <c r="B210" i="1"/>
  <c r="A211" i="1"/>
  <c r="D211" i="1" l="1"/>
  <c r="C211" i="1"/>
  <c r="B211" i="1"/>
  <c r="A212" i="1"/>
  <c r="D212" i="1" l="1"/>
  <c r="C212" i="1"/>
  <c r="B212" i="1"/>
  <c r="A213" i="1"/>
  <c r="D213" i="1" l="1"/>
  <c r="C213" i="1"/>
  <c r="B213" i="1"/>
  <c r="A214" i="1"/>
  <c r="D214" i="1" l="1"/>
  <c r="C214" i="1"/>
  <c r="B214" i="1"/>
  <c r="A215" i="1"/>
  <c r="D215" i="1" l="1"/>
  <c r="C215" i="1"/>
  <c r="B215" i="1"/>
  <c r="A216" i="1"/>
  <c r="D216" i="1" l="1"/>
  <c r="C216" i="1"/>
  <c r="B216" i="1"/>
  <c r="A217" i="1"/>
  <c r="D217" i="1" l="1"/>
  <c r="C217" i="1"/>
  <c r="B217" i="1"/>
  <c r="A218" i="1"/>
  <c r="D218" i="1" l="1"/>
  <c r="C218" i="1"/>
  <c r="B218" i="1"/>
  <c r="A219" i="1"/>
  <c r="D219" i="1" l="1"/>
  <c r="C219" i="1"/>
  <c r="B219" i="1"/>
  <c r="A220" i="1"/>
  <c r="D220" i="1" l="1"/>
  <c r="C220" i="1"/>
  <c r="B220" i="1"/>
  <c r="A221" i="1"/>
  <c r="D221" i="1" l="1"/>
  <c r="C221" i="1"/>
  <c r="B221" i="1"/>
  <c r="A222" i="1"/>
  <c r="D222" i="1" l="1"/>
  <c r="C222" i="1"/>
  <c r="B222" i="1"/>
  <c r="A223" i="1"/>
  <c r="D223" i="1" l="1"/>
  <c r="C223" i="1"/>
  <c r="B223" i="1"/>
  <c r="A224" i="1"/>
  <c r="D224" i="1" l="1"/>
  <c r="C224" i="1"/>
  <c r="B224" i="1"/>
  <c r="A225" i="1"/>
  <c r="A226" i="1" l="1"/>
  <c r="D225" i="1"/>
  <c r="C225" i="1"/>
  <c r="B225" i="1"/>
  <c r="A227" i="1" l="1"/>
  <c r="D226" i="1"/>
  <c r="C226" i="1"/>
  <c r="B226" i="1"/>
  <c r="A228" i="1" l="1"/>
  <c r="D227" i="1"/>
  <c r="C227" i="1"/>
  <c r="B227" i="1"/>
  <c r="A229" i="1" l="1"/>
  <c r="D228" i="1"/>
  <c r="C228" i="1"/>
  <c r="B228" i="1"/>
  <c r="A230" i="1" l="1"/>
  <c r="D229" i="1"/>
  <c r="C229" i="1"/>
  <c r="B229" i="1"/>
  <c r="A231" i="1" l="1"/>
  <c r="D230" i="1"/>
  <c r="C230" i="1"/>
  <c r="B230" i="1"/>
  <c r="A232" i="1" l="1"/>
  <c r="D231" i="1"/>
  <c r="C231" i="1"/>
  <c r="B231" i="1"/>
  <c r="A233" i="1" l="1"/>
  <c r="D232" i="1"/>
  <c r="C232" i="1"/>
  <c r="B232" i="1"/>
  <c r="A234" i="1" l="1"/>
  <c r="D233" i="1"/>
  <c r="C233" i="1"/>
  <c r="B233" i="1"/>
  <c r="A235" i="1" l="1"/>
  <c r="D234" i="1"/>
  <c r="C234" i="1"/>
  <c r="B234" i="1"/>
  <c r="A236" i="1" l="1"/>
  <c r="D235" i="1"/>
  <c r="C235" i="1"/>
  <c r="B235" i="1"/>
  <c r="A237" i="1" l="1"/>
  <c r="D236" i="1"/>
  <c r="C236" i="1"/>
  <c r="B236" i="1"/>
  <c r="A238" i="1" l="1"/>
  <c r="D237" i="1"/>
  <c r="C237" i="1"/>
  <c r="B237" i="1"/>
  <c r="A239" i="1" l="1"/>
  <c r="D238" i="1"/>
  <c r="C238" i="1"/>
  <c r="B238" i="1"/>
  <c r="A240" i="1" l="1"/>
  <c r="D239" i="1"/>
  <c r="C239" i="1"/>
  <c r="B239" i="1"/>
  <c r="A241" i="1" l="1"/>
  <c r="D240" i="1"/>
  <c r="C240" i="1"/>
  <c r="B240" i="1"/>
  <c r="A242" i="1" l="1"/>
  <c r="D241" i="1"/>
  <c r="C241" i="1"/>
  <c r="B241" i="1"/>
  <c r="A243" i="1" l="1"/>
  <c r="D242" i="1"/>
  <c r="C242" i="1"/>
  <c r="B242" i="1"/>
  <c r="A244" i="1" l="1"/>
  <c r="D243" i="1"/>
  <c r="C243" i="1"/>
  <c r="B243" i="1"/>
  <c r="A245" i="1" l="1"/>
  <c r="D244" i="1"/>
  <c r="C244" i="1"/>
  <c r="B244" i="1"/>
  <c r="A246" i="1" l="1"/>
  <c r="D245" i="1"/>
  <c r="C245" i="1"/>
  <c r="B245" i="1"/>
  <c r="A247" i="1" l="1"/>
  <c r="D246" i="1"/>
  <c r="C246" i="1"/>
  <c r="B246" i="1"/>
  <c r="A248" i="1" l="1"/>
  <c r="D247" i="1"/>
  <c r="C247" i="1"/>
  <c r="B247" i="1"/>
  <c r="A249" i="1" l="1"/>
  <c r="D248" i="1"/>
  <c r="C248" i="1"/>
  <c r="B248" i="1"/>
  <c r="A250" i="1" l="1"/>
  <c r="D249" i="1"/>
  <c r="C249" i="1"/>
  <c r="B249" i="1"/>
  <c r="A251" i="1" l="1"/>
  <c r="D250" i="1"/>
  <c r="C250" i="1"/>
  <c r="B250" i="1"/>
  <c r="A252" i="1" l="1"/>
  <c r="D251" i="1"/>
  <c r="C251" i="1"/>
  <c r="B251" i="1"/>
  <c r="A253" i="1" l="1"/>
  <c r="D252" i="1"/>
  <c r="C252" i="1"/>
  <c r="B252" i="1"/>
  <c r="A254" i="1" l="1"/>
  <c r="D253" i="1"/>
  <c r="C253" i="1"/>
  <c r="B253" i="1"/>
  <c r="A255" i="1" l="1"/>
  <c r="D254" i="1"/>
  <c r="C254" i="1"/>
  <c r="B254" i="1"/>
  <c r="A256" i="1" l="1"/>
  <c r="D255" i="1"/>
  <c r="C255" i="1"/>
  <c r="B255" i="1"/>
  <c r="A257" i="1" l="1"/>
  <c r="D256" i="1"/>
  <c r="C256" i="1"/>
  <c r="B256" i="1"/>
  <c r="A258" i="1" l="1"/>
  <c r="D257" i="1"/>
  <c r="C257" i="1"/>
  <c r="B257" i="1"/>
  <c r="B258" i="1" l="1"/>
  <c r="A259" i="1"/>
  <c r="D258" i="1"/>
  <c r="C258" i="1"/>
  <c r="C259" i="1" l="1"/>
  <c r="A260" i="1"/>
  <c r="D259" i="1"/>
  <c r="B259" i="1"/>
  <c r="D260" i="1" l="1"/>
  <c r="B260" i="1"/>
  <c r="A261" i="1"/>
  <c r="C260" i="1"/>
  <c r="C261" i="1" l="1"/>
  <c r="A262" i="1"/>
  <c r="D261" i="1"/>
  <c r="B261" i="1"/>
  <c r="A263" i="1" l="1"/>
  <c r="B262" i="1"/>
  <c r="C262" i="1"/>
  <c r="D262" i="1"/>
  <c r="B263" i="1" l="1"/>
  <c r="C263" i="1"/>
  <c r="A264" i="1"/>
  <c r="D263" i="1"/>
  <c r="B264" i="1" l="1"/>
  <c r="C264" i="1"/>
  <c r="D264" i="1"/>
  <c r="A265" i="1"/>
  <c r="B265" i="1" l="1"/>
  <c r="C265" i="1"/>
  <c r="D265" i="1"/>
  <c r="A266" i="1"/>
  <c r="B266" i="1" l="1"/>
  <c r="C266" i="1"/>
  <c r="D266" i="1"/>
  <c r="A267" i="1"/>
  <c r="C267" i="1" l="1"/>
  <c r="A268" i="1"/>
  <c r="B267" i="1"/>
  <c r="D267" i="1"/>
  <c r="B268" i="1" l="1"/>
  <c r="C268" i="1"/>
  <c r="D268" i="1"/>
  <c r="A269" i="1"/>
  <c r="B269" i="1" l="1"/>
  <c r="C269" i="1"/>
  <c r="D269" i="1"/>
  <c r="A270" i="1"/>
  <c r="B270" i="1" l="1"/>
  <c r="C270" i="1"/>
  <c r="D270" i="1"/>
  <c r="A271" i="1"/>
  <c r="C271" i="1" l="1"/>
  <c r="D271" i="1"/>
  <c r="A272" i="1"/>
  <c r="B271" i="1"/>
  <c r="B272" i="1" l="1"/>
  <c r="D272" i="1"/>
  <c r="C272" i="1"/>
  <c r="A273" i="1"/>
  <c r="B273" i="1" l="1"/>
  <c r="C273" i="1"/>
  <c r="D273" i="1"/>
  <c r="A274" i="1"/>
  <c r="B274" i="1" l="1"/>
  <c r="C274" i="1"/>
  <c r="D274" i="1"/>
  <c r="A275" i="1"/>
  <c r="B275" i="1" l="1"/>
  <c r="C275" i="1"/>
  <c r="D275" i="1"/>
  <c r="A276" i="1"/>
  <c r="B276" i="1" l="1"/>
  <c r="C276" i="1"/>
  <c r="A277" i="1"/>
  <c r="D276" i="1"/>
  <c r="B277" i="1" l="1"/>
  <c r="C277" i="1"/>
  <c r="D277" i="1"/>
  <c r="A278" i="1"/>
  <c r="B278" i="1" l="1"/>
  <c r="C278" i="1"/>
  <c r="D278" i="1"/>
  <c r="A279" i="1"/>
  <c r="B279" i="1" l="1"/>
  <c r="C279" i="1"/>
  <c r="D279" i="1"/>
  <c r="A280" i="1"/>
  <c r="B280" i="1" l="1"/>
  <c r="C280" i="1"/>
  <c r="D280" i="1"/>
  <c r="A281" i="1"/>
  <c r="B281" i="1" l="1"/>
  <c r="C281" i="1"/>
  <c r="D281" i="1"/>
  <c r="A282" i="1"/>
  <c r="B282" i="1" l="1"/>
  <c r="C282" i="1"/>
  <c r="D282" i="1"/>
  <c r="A283" i="1"/>
  <c r="B283" i="1" l="1"/>
  <c r="C283" i="1"/>
  <c r="D283" i="1"/>
  <c r="A284" i="1"/>
  <c r="B284" i="1" l="1"/>
  <c r="C284" i="1"/>
  <c r="D284" i="1"/>
  <c r="A285" i="1"/>
  <c r="B285" i="1" l="1"/>
  <c r="C285" i="1"/>
  <c r="D285" i="1"/>
  <c r="A286" i="1"/>
  <c r="B286" i="1" l="1"/>
  <c r="A287" i="1"/>
  <c r="C286" i="1"/>
  <c r="D286" i="1"/>
  <c r="B287" i="1" l="1"/>
  <c r="C287" i="1"/>
  <c r="D287" i="1"/>
  <c r="A288" i="1"/>
  <c r="B288" i="1" l="1"/>
  <c r="C288" i="1"/>
  <c r="D288" i="1"/>
  <c r="A289" i="1"/>
  <c r="B289" i="1" l="1"/>
  <c r="A290" i="1"/>
  <c r="C289" i="1"/>
  <c r="D289" i="1"/>
  <c r="B290" i="1" l="1"/>
  <c r="C290" i="1"/>
  <c r="D290" i="1"/>
  <c r="A291" i="1"/>
  <c r="C291" i="1" l="1"/>
  <c r="A292" i="1"/>
  <c r="B291" i="1"/>
  <c r="D291" i="1"/>
  <c r="D292" i="1" l="1"/>
  <c r="B292" i="1"/>
  <c r="C292" i="1"/>
  <c r="A293" i="1"/>
  <c r="B293" i="1" l="1"/>
  <c r="C293" i="1"/>
  <c r="D293" i="1"/>
  <c r="A294" i="1"/>
  <c r="B294" i="1" l="1"/>
  <c r="D294" i="1"/>
  <c r="A295" i="1"/>
  <c r="C294" i="1"/>
  <c r="B295" i="1" l="1"/>
  <c r="C295" i="1"/>
  <c r="D295" i="1"/>
  <c r="A296" i="1"/>
  <c r="B296" i="1" l="1"/>
  <c r="C296" i="1"/>
  <c r="D296" i="1"/>
  <c r="A297" i="1"/>
  <c r="D297" i="1" l="1"/>
  <c r="B297" i="1"/>
  <c r="C297" i="1"/>
  <c r="A298" i="1"/>
  <c r="B298" i="1" l="1"/>
  <c r="C298" i="1"/>
  <c r="D298" i="1"/>
  <c r="A299" i="1"/>
  <c r="B299" i="1" l="1"/>
  <c r="D299" i="1"/>
  <c r="C299" i="1"/>
  <c r="A300" i="1"/>
  <c r="B300" i="1" l="1"/>
  <c r="C300" i="1"/>
  <c r="D300" i="1"/>
  <c r="A301" i="1"/>
  <c r="B301" i="1" l="1"/>
  <c r="C301" i="1"/>
  <c r="D301" i="1"/>
  <c r="A302" i="1"/>
  <c r="B302" i="1" l="1"/>
  <c r="C302" i="1"/>
  <c r="D302" i="1"/>
  <c r="A303" i="1"/>
  <c r="B303" i="1" l="1"/>
  <c r="C303" i="1"/>
  <c r="D303" i="1"/>
  <c r="A304" i="1"/>
  <c r="B304" i="1" l="1"/>
  <c r="C304" i="1"/>
  <c r="D304" i="1"/>
  <c r="A305" i="1"/>
  <c r="B305" i="1" l="1"/>
  <c r="C305" i="1"/>
  <c r="D305" i="1"/>
  <c r="A306" i="1"/>
  <c r="B306" i="1" l="1"/>
  <c r="C306" i="1"/>
  <c r="D306" i="1"/>
  <c r="A307" i="1"/>
  <c r="B307" i="1" l="1"/>
  <c r="C307" i="1"/>
  <c r="D307" i="1"/>
  <c r="A308" i="1"/>
  <c r="B308" i="1" l="1"/>
  <c r="C308" i="1"/>
  <c r="D308" i="1"/>
  <c r="A309" i="1"/>
  <c r="D309" i="1" l="1"/>
  <c r="C309" i="1"/>
  <c r="A310" i="1"/>
  <c r="B309" i="1"/>
  <c r="B310" i="1" l="1"/>
  <c r="C310" i="1"/>
  <c r="D310" i="1"/>
  <c r="A311" i="1"/>
  <c r="B311" i="1" l="1"/>
  <c r="C311" i="1"/>
  <c r="D311" i="1"/>
  <c r="A312" i="1"/>
  <c r="C312" i="1" l="1"/>
  <c r="D312" i="1"/>
  <c r="A313" i="1"/>
  <c r="B312" i="1"/>
  <c r="B313" i="1" l="1"/>
  <c r="C313" i="1"/>
  <c r="D313" i="1"/>
  <c r="A314" i="1"/>
  <c r="B314" i="1" l="1"/>
  <c r="C314" i="1"/>
  <c r="D314" i="1"/>
  <c r="A315" i="1"/>
  <c r="B315" i="1" l="1"/>
  <c r="C315" i="1"/>
  <c r="D315" i="1"/>
  <c r="A316" i="1"/>
  <c r="B316" i="1" l="1"/>
  <c r="C316" i="1"/>
  <c r="D316" i="1"/>
  <c r="A317" i="1"/>
  <c r="B317" i="1" l="1"/>
  <c r="C317" i="1"/>
  <c r="D317" i="1"/>
  <c r="A318" i="1"/>
  <c r="A319" i="1" l="1"/>
  <c r="B318" i="1"/>
  <c r="C318" i="1"/>
  <c r="D318" i="1"/>
  <c r="B319" i="1" l="1"/>
  <c r="C319" i="1"/>
  <c r="D319" i="1"/>
  <c r="A320" i="1"/>
  <c r="A321" i="1" l="1"/>
  <c r="B320" i="1"/>
  <c r="C320" i="1"/>
  <c r="D320" i="1"/>
  <c r="B321" i="1" l="1"/>
  <c r="C321" i="1"/>
  <c r="D321" i="1"/>
  <c r="A322" i="1"/>
  <c r="B322" i="1" l="1"/>
  <c r="C322" i="1"/>
  <c r="D322" i="1"/>
  <c r="A323" i="1"/>
  <c r="D323" i="1" l="1"/>
  <c r="B323" i="1"/>
  <c r="C323" i="1"/>
  <c r="A324" i="1"/>
  <c r="B324" i="1" l="1"/>
  <c r="C324" i="1"/>
  <c r="A325" i="1"/>
  <c r="D324" i="1"/>
  <c r="B325" i="1" l="1"/>
  <c r="C325" i="1"/>
  <c r="D325" i="1"/>
  <c r="A326" i="1"/>
  <c r="B326" i="1" l="1"/>
  <c r="C326" i="1"/>
  <c r="D326" i="1"/>
  <c r="A327" i="1"/>
  <c r="B327" i="1" l="1"/>
  <c r="C327" i="1"/>
  <c r="D327" i="1"/>
  <c r="A328" i="1"/>
  <c r="C328" i="1" l="1"/>
  <c r="A329" i="1"/>
  <c r="B328" i="1"/>
  <c r="D328" i="1"/>
  <c r="C329" i="1" l="1"/>
  <c r="D329" i="1"/>
  <c r="A330" i="1"/>
  <c r="B329" i="1"/>
  <c r="B330" i="1" l="1"/>
  <c r="C330" i="1"/>
  <c r="D330" i="1"/>
  <c r="A331" i="1"/>
  <c r="B331" i="1" l="1"/>
  <c r="C331" i="1"/>
  <c r="D331" i="1"/>
  <c r="A332" i="1"/>
  <c r="B332" i="1" l="1"/>
  <c r="C332" i="1"/>
  <c r="D332" i="1"/>
  <c r="A333" i="1"/>
  <c r="B333" i="1" l="1"/>
  <c r="C333" i="1"/>
  <c r="D333" i="1"/>
  <c r="A334" i="1"/>
  <c r="B334" i="1" l="1"/>
  <c r="C334" i="1"/>
  <c r="D334" i="1"/>
  <c r="A335" i="1"/>
  <c r="B335" i="1" l="1"/>
  <c r="C335" i="1"/>
  <c r="D335" i="1"/>
  <c r="A336" i="1"/>
  <c r="B336" i="1" l="1"/>
  <c r="C336" i="1"/>
  <c r="D336" i="1"/>
  <c r="A337" i="1"/>
  <c r="B337" i="1" l="1"/>
  <c r="C337" i="1"/>
  <c r="D337" i="1"/>
  <c r="A338" i="1"/>
  <c r="B338" i="1" l="1"/>
  <c r="C338" i="1"/>
  <c r="A339" i="1"/>
  <c r="D338" i="1"/>
  <c r="B339" i="1" l="1"/>
  <c r="C339" i="1"/>
  <c r="D339" i="1"/>
  <c r="A340" i="1"/>
  <c r="B340" i="1" l="1"/>
  <c r="C340" i="1"/>
  <c r="D340" i="1"/>
  <c r="A341" i="1"/>
  <c r="B341" i="1" l="1"/>
  <c r="C341" i="1"/>
  <c r="D341" i="1"/>
  <c r="A342" i="1"/>
  <c r="B342" i="1" l="1"/>
  <c r="C342" i="1"/>
  <c r="D342" i="1"/>
  <c r="A343" i="1"/>
  <c r="B343" i="1" l="1"/>
  <c r="C343" i="1"/>
  <c r="D343" i="1"/>
  <c r="A344" i="1"/>
  <c r="B344" i="1" l="1"/>
  <c r="C344" i="1"/>
  <c r="D344" i="1"/>
  <c r="A345" i="1"/>
  <c r="B345" i="1" l="1"/>
  <c r="C345" i="1"/>
  <c r="D345" i="1"/>
  <c r="A346" i="1"/>
  <c r="B346" i="1" l="1"/>
  <c r="D346" i="1"/>
  <c r="C346" i="1"/>
  <c r="A347" i="1"/>
  <c r="C347" i="1" l="1"/>
  <c r="D347" i="1"/>
  <c r="B347" i="1"/>
  <c r="A348" i="1"/>
  <c r="B348" i="1" l="1"/>
  <c r="C348" i="1"/>
  <c r="A349" i="1"/>
  <c r="D348" i="1"/>
  <c r="D349" i="1" l="1"/>
  <c r="B349" i="1"/>
  <c r="A350" i="1"/>
  <c r="C349" i="1"/>
  <c r="B350" i="1" l="1"/>
  <c r="C350" i="1"/>
  <c r="A351" i="1"/>
  <c r="D350" i="1"/>
  <c r="B351" i="1" l="1"/>
  <c r="C351" i="1"/>
  <c r="D351" i="1"/>
  <c r="A352" i="1"/>
  <c r="B352" i="1" l="1"/>
  <c r="D352" i="1"/>
  <c r="C352" i="1"/>
  <c r="A353" i="1"/>
  <c r="C353" i="1" l="1"/>
  <c r="B353" i="1"/>
  <c r="D353" i="1"/>
  <c r="A354" i="1"/>
  <c r="D354" i="1" l="1"/>
  <c r="A355" i="1"/>
  <c r="B354" i="1"/>
  <c r="C354" i="1"/>
  <c r="C355" i="1" l="1"/>
  <c r="B355" i="1"/>
  <c r="D355" i="1"/>
  <c r="A356" i="1"/>
  <c r="B356" i="1" l="1"/>
  <c r="C356" i="1"/>
  <c r="D356" i="1"/>
  <c r="A357" i="1"/>
  <c r="C357" i="1" l="1"/>
  <c r="B357" i="1"/>
  <c r="A358" i="1"/>
  <c r="D357" i="1"/>
  <c r="C358" i="1" l="1"/>
  <c r="A359" i="1"/>
  <c r="B358" i="1"/>
  <c r="D358" i="1"/>
  <c r="B359" i="1" l="1"/>
  <c r="D359" i="1"/>
  <c r="C359" i="1"/>
  <c r="A360" i="1"/>
  <c r="C360" i="1" l="1"/>
  <c r="D360" i="1"/>
  <c r="A361" i="1"/>
  <c r="B360" i="1"/>
  <c r="C361" i="1" l="1"/>
  <c r="B361" i="1"/>
  <c r="D361" i="1"/>
  <c r="A362" i="1"/>
  <c r="D362" i="1" l="1"/>
  <c r="B362" i="1"/>
  <c r="A363" i="1"/>
  <c r="C362" i="1"/>
  <c r="D363" i="1" l="1"/>
  <c r="C363" i="1"/>
  <c r="A364" i="1"/>
  <c r="B363" i="1"/>
  <c r="D364" i="1" l="1"/>
  <c r="A365" i="1"/>
  <c r="B364" i="1"/>
  <c r="C364" i="1"/>
  <c r="B365" i="1" l="1"/>
  <c r="C365" i="1"/>
  <c r="D365" i="1"/>
  <c r="A366" i="1"/>
  <c r="B366" i="1" l="1"/>
  <c r="C366" i="1"/>
  <c r="A367" i="1"/>
  <c r="D366" i="1"/>
  <c r="B367" i="1" l="1"/>
  <c r="C367" i="1"/>
  <c r="D367" i="1"/>
  <c r="A368" i="1"/>
  <c r="B368" i="1" l="1"/>
  <c r="D368" i="1"/>
  <c r="A369" i="1"/>
  <c r="C368" i="1"/>
  <c r="B369" i="1" l="1"/>
  <c r="C369" i="1"/>
  <c r="D369" i="1"/>
  <c r="A370" i="1"/>
  <c r="A371" i="1" l="1"/>
  <c r="D370" i="1"/>
  <c r="C370" i="1"/>
  <c r="B370" i="1"/>
  <c r="D371" i="1" l="1"/>
  <c r="C371" i="1"/>
  <c r="B371" i="1"/>
</calcChain>
</file>

<file path=xl/sharedStrings.xml><?xml version="1.0" encoding="utf-8"?>
<sst xmlns="http://schemas.openxmlformats.org/spreadsheetml/2006/main" count="65" uniqueCount="65">
  <si>
    <t>Longitude</t>
  </si>
  <si>
    <t>Latitude</t>
  </si>
  <si>
    <t>Zone</t>
  </si>
  <si>
    <t>Year</t>
  </si>
  <si>
    <t>Month</t>
  </si>
  <si>
    <t>Day</t>
  </si>
  <si>
    <t>Hour</t>
  </si>
  <si>
    <t>Year corr</t>
  </si>
  <si>
    <t>Month corr</t>
  </si>
  <si>
    <t>UTC</t>
  </si>
  <si>
    <t>aaa</t>
  </si>
  <si>
    <t>bbb</t>
  </si>
  <si>
    <t>Days since Epoch</t>
  </si>
  <si>
    <t>Jul Cent sinch Epoch</t>
  </si>
  <si>
    <t>GMST deg</t>
  </si>
  <si>
    <t>GMST hrs</t>
  </si>
  <si>
    <t>LMST</t>
  </si>
  <si>
    <t>Mean Sun Longitude hrs</t>
  </si>
  <si>
    <t>Mean Sun Longitude deg</t>
  </si>
  <si>
    <t>Perihelion Longitude</t>
  </si>
  <si>
    <t>Eccentricity</t>
  </si>
  <si>
    <t>Obliquity deg</t>
  </si>
  <si>
    <t>Obliquity rad</t>
  </si>
  <si>
    <t>Mean Anomaly deg</t>
  </si>
  <si>
    <t>Mean Anomaly rad</t>
  </si>
  <si>
    <t>Eccentric Anomaly 0</t>
  </si>
  <si>
    <t>Eccentric Anomaly 1</t>
  </si>
  <si>
    <t>Eccentric Anomaly 2</t>
  </si>
  <si>
    <t>True Anomaly rad</t>
  </si>
  <si>
    <t>True Anomaly deg</t>
  </si>
  <si>
    <t>Sun True Longitude deg</t>
  </si>
  <si>
    <t>Sun True Longitude rad</t>
  </si>
  <si>
    <t>Eccentricity Effect deg</t>
  </si>
  <si>
    <t>Eccentricity Effect min</t>
  </si>
  <si>
    <t>Right Ascension rad</t>
  </si>
  <si>
    <t>Right Ascension deg</t>
  </si>
  <si>
    <t>Right Ascension hrs</t>
  </si>
  <si>
    <t>Declination rad</t>
  </si>
  <si>
    <t>Declination deg</t>
  </si>
  <si>
    <t>EoT deg uncorr</t>
  </si>
  <si>
    <t>EoT deg</t>
  </si>
  <si>
    <t>EoT min</t>
  </si>
  <si>
    <t>Obliquity Effect min</t>
  </si>
  <si>
    <t>Longitude correction min</t>
  </si>
  <si>
    <t>EoT Longitude Corrected min</t>
  </si>
  <si>
    <t>Solar Noon hrs</t>
  </si>
  <si>
    <t>Solar Hour Angle hrs</t>
  </si>
  <si>
    <t>Solar Hour Angle rad</t>
  </si>
  <si>
    <t>Latitude rad</t>
  </si>
  <si>
    <t>Solar Altitude rad</t>
  </si>
  <si>
    <t>Solar Altitude deg</t>
  </si>
  <si>
    <t>Solar Azimuth a</t>
  </si>
  <si>
    <t>Solar Azimuth b</t>
  </si>
  <si>
    <t>Solar Azimuth rad</t>
  </si>
  <si>
    <t>Solar Azimuth deg</t>
  </si>
  <si>
    <t>Sunrise q hrs</t>
  </si>
  <si>
    <t>Sunrise civil hrs</t>
  </si>
  <si>
    <t>Sunset civil hrs</t>
  </si>
  <si>
    <t>Sunrise Azimuth r deg</t>
  </si>
  <si>
    <t>Sunrise Azimuth deg</t>
  </si>
  <si>
    <t>Sunset Azimuth deg</t>
  </si>
  <si>
    <t>Start Year</t>
  </si>
  <si>
    <t>Excel Date</t>
  </si>
  <si>
    <t>&lt;&lt;&lt; change any value here and everything will update automatically</t>
  </si>
  <si>
    <t>Calculating the Equation of Time and other parameters, using Kepler's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</si>
</sst>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dd\-mmm\-yyyy"/>
  </numFmts>
  <fonts count="2" x14ac:knownFonts="1">
    <font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EoT,</a:t>
            </a:r>
            <a:r>
              <a:rPr lang="en-GB" baseline="0"/>
              <a:t> Eccentricy &amp; Obliquity Effect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6.0233814523184603E-2"/>
          <c:y val="9.7638888888888914E-2"/>
          <c:w val="0.89532174103237094"/>
          <c:h val="0.6714577865266842"/>
        </c:manualLayout>
      </c:layout>
      <c:lineChart>
        <c:grouping val="standard"/>
        <c:varyColors val="0"/>
        <c:ser>
          <c:idx val="0"/>
          <c:order val="0"/>
          <c:tx>
            <c:strRef>
              <c:f>Sheet1!$AF$4</c:f>
              <c:strCache>
                <c:ptCount val="1"/>
                <c:pt idx="0">
                  <c:v>Eccentricity Effect 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Sheet1!$AF$5:$AF$371</c:f>
              <c:numCache>
                <c:formatCode>0.00000</c:formatCode>
                <c:ptCount val="367"/>
                <c:pt idx="0">
                  <c:v>-0.3795033808601147</c:v>
                </c:pt>
                <c:pt idx="1">
                  <c:v>-0.24514641782388935</c:v>
                </c:pt>
                <c:pt idx="2">
                  <c:v>-0.11071222100349587</c:v>
                </c:pt>
                <c:pt idx="3">
                  <c:v>2.3756846904461781E-2</c:v>
                </c:pt>
                <c:pt idx="4">
                  <c:v>0.15821841018168925</c:v>
                </c:pt>
                <c:pt idx="5">
                  <c:v>0.29263009585542932</c:v>
                </c:pt>
                <c:pt idx="6">
                  <c:v>0.42694954978173882</c:v>
                </c:pt>
                <c:pt idx="7">
                  <c:v>0.56113445208166013</c:v>
                </c:pt>
                <c:pt idx="8">
                  <c:v>0.69514253319402997</c:v>
                </c:pt>
                <c:pt idx="9">
                  <c:v>0.82893158958063395</c:v>
                </c:pt>
                <c:pt idx="10">
                  <c:v>0.96245949939316233</c:v>
                </c:pt>
                <c:pt idx="11">
                  <c:v>1.0956842384082393</c:v>
                </c:pt>
                <c:pt idx="12">
                  <c:v>1.228563895274192</c:v>
                </c:pt>
                <c:pt idx="13">
                  <c:v>1.3610566873242078</c:v>
                </c:pt>
                <c:pt idx="14">
                  <c:v>1.4931209759984085</c:v>
                </c:pt>
                <c:pt idx="15">
                  <c:v>1.62471528218407</c:v>
                </c:pt>
                <c:pt idx="16">
                  <c:v>1.7557983017729839</c:v>
                </c:pt>
                <c:pt idx="17">
                  <c:v>1.8863289204966804</c:v>
                </c:pt>
                <c:pt idx="18">
                  <c:v>2.0162662292761979</c:v>
                </c:pt>
                <c:pt idx="19">
                  <c:v>2.1455695391387053</c:v>
                </c:pt>
                <c:pt idx="20">
                  <c:v>2.2741983960122525</c:v>
                </c:pt>
                <c:pt idx="21">
                  <c:v>2.4021125956890046</c:v>
                </c:pt>
                <c:pt idx="22">
                  <c:v>2.5292721980383703</c:v>
                </c:pt>
                <c:pt idx="23">
                  <c:v>2.6556375416764695</c:v>
                </c:pt>
                <c:pt idx="24">
                  <c:v>2.7811692581749412</c:v>
                </c:pt>
                <c:pt idx="25">
                  <c:v>2.9058282861635689</c:v>
                </c:pt>
                <c:pt idx="26">
                  <c:v>3.0295758852032577</c:v>
                </c:pt>
                <c:pt idx="27">
                  <c:v>3.1523736497676964</c:v>
                </c:pt>
                <c:pt idx="28">
                  <c:v>3.2741835224553597</c:v>
                </c:pt>
                <c:pt idx="29">
                  <c:v>3.3949678075357497</c:v>
                </c:pt>
                <c:pt idx="30">
                  <c:v>3.5146891842846344</c:v>
                </c:pt>
                <c:pt idx="31">
                  <c:v>3.6333107195471257</c:v>
                </c:pt>
                <c:pt idx="32">
                  <c:v>3.7507958809358115</c:v>
                </c:pt>
                <c:pt idx="33">
                  <c:v>3.867108548964552</c:v>
                </c:pt>
                <c:pt idx="34">
                  <c:v>3.9822130295749503</c:v>
                </c:pt>
                <c:pt idx="35">
                  <c:v>4.0960740661512318</c:v>
                </c:pt>
                <c:pt idx="36">
                  <c:v>4.2086568513022939</c:v>
                </c:pt>
                <c:pt idx="37">
                  <c:v>4.3199270386678563</c:v>
                </c:pt>
                <c:pt idx="38">
                  <c:v>4.429850753946539</c:v>
                </c:pt>
                <c:pt idx="39">
                  <c:v>4.5383946062061113</c:v>
                </c:pt>
                <c:pt idx="40">
                  <c:v>4.6455256986723725</c:v>
                </c:pt>
                <c:pt idx="41">
                  <c:v>4.7512116392620101</c:v>
                </c:pt>
                <c:pt idx="42">
                  <c:v>4.8554205511011332</c:v>
                </c:pt>
                <c:pt idx="43">
                  <c:v>4.9581210822777848</c:v>
                </c:pt>
                <c:pt idx="44">
                  <c:v>5.0592824158261465</c:v>
                </c:pt>
                <c:pt idx="45">
                  <c:v>5.1588742791839195</c:v>
                </c:pt>
                <c:pt idx="46">
                  <c:v>5.256866953380495</c:v>
                </c:pt>
                <c:pt idx="47">
                  <c:v>5.3532312821746473</c:v>
                </c:pt>
                <c:pt idx="48">
                  <c:v>5.447938680449397</c:v>
                </c:pt>
                <c:pt idx="49">
                  <c:v>5.5409611427867276</c:v>
                </c:pt>
                <c:pt idx="50">
                  <c:v>5.6322712515241165</c:v>
                </c:pt>
                <c:pt idx="51">
                  <c:v>5.7218421845293506</c:v>
                </c:pt>
                <c:pt idx="52">
                  <c:v>5.809647722895761</c:v>
                </c:pt>
                <c:pt idx="53">
                  <c:v>5.895662257926233</c:v>
                </c:pt>
                <c:pt idx="54">
                  <c:v>5.9798607982500016</c:v>
                </c:pt>
                <c:pt idx="55">
                  <c:v>6.06221897647265</c:v>
                </c:pt>
                <c:pt idx="56">
                  <c:v>6.1427130553474854</c:v>
                </c:pt>
                <c:pt idx="57">
                  <c:v>6.2213199342295411</c:v>
                </c:pt>
                <c:pt idx="58">
                  <c:v>6.2980171544688801</c:v>
                </c:pt>
                <c:pt idx="59">
                  <c:v>6.3727829050887976</c:v>
                </c:pt>
                <c:pt idx="60">
                  <c:v>6.4455960279385636</c:v>
                </c:pt>
                <c:pt idx="61">
                  <c:v>6.5164360225644486</c:v>
                </c:pt>
                <c:pt idx="62">
                  <c:v>6.5852830509516025</c:v>
                </c:pt>
                <c:pt idx="63">
                  <c:v>6.6521179416452014</c:v>
                </c:pt>
                <c:pt idx="64">
                  <c:v>6.7169221939168438</c:v>
                </c:pt>
                <c:pt idx="65">
                  <c:v>6.7796779814766523</c:v>
                </c:pt>
                <c:pt idx="66">
                  <c:v>6.8403681559032066</c:v>
                </c:pt>
                <c:pt idx="67">
                  <c:v>6.8989762499345488</c:v>
                </c:pt>
                <c:pt idx="68">
                  <c:v>6.955486480187119</c:v>
                </c:pt>
                <c:pt idx="69">
                  <c:v>7.0098837498860576</c:v>
                </c:pt>
                <c:pt idx="70">
                  <c:v>7.062153651171684</c:v>
                </c:pt>
                <c:pt idx="71">
                  <c:v>7.1122824671351736</c:v>
                </c:pt>
                <c:pt idx="72">
                  <c:v>7.1602571737005292</c:v>
                </c:pt>
                <c:pt idx="73">
                  <c:v>7.2060654409995095</c:v>
                </c:pt>
                <c:pt idx="74">
                  <c:v>7.2496956347160904</c:v>
                </c:pt>
                <c:pt idx="75">
                  <c:v>7.2911368170487094</c:v>
                </c:pt>
                <c:pt idx="76">
                  <c:v>7.3303787474155797</c:v>
                </c:pt>
                <c:pt idx="77">
                  <c:v>7.3674118829949293</c:v>
                </c:pt>
                <c:pt idx="78">
                  <c:v>7.4022273788236816</c:v>
                </c:pt>
                <c:pt idx="79">
                  <c:v>7.4348170878342899</c:v>
                </c:pt>
                <c:pt idx="80">
                  <c:v>7.465173560546873</c:v>
                </c:pt>
                <c:pt idx="81">
                  <c:v>7.4932900445257928</c:v>
                </c:pt>
                <c:pt idx="82">
                  <c:v>7.5191604836591068</c:v>
                </c:pt>
                <c:pt idx="83">
                  <c:v>7.542779517071267</c:v>
                </c:pt>
                <c:pt idx="84">
                  <c:v>7.5641424779450972</c:v>
                </c:pt>
                <c:pt idx="85">
                  <c:v>7.5832453919997533</c:v>
                </c:pt>
                <c:pt idx="86">
                  <c:v>7.6000849758490858</c:v>
                </c:pt>
                <c:pt idx="87">
                  <c:v>7.6146586350776033</c:v>
                </c:pt>
                <c:pt idx="88">
                  <c:v>7.6269644620708732</c:v>
                </c:pt>
                <c:pt idx="89">
                  <c:v>7.6370012337074513</c:v>
                </c:pt>
                <c:pt idx="90">
                  <c:v>7.6447684087981997</c:v>
                </c:pt>
                <c:pt idx="91">
                  <c:v>7.650266125330063</c:v>
                </c:pt>
                <c:pt idx="92">
                  <c:v>7.6534951975236254</c:v>
                </c:pt>
                <c:pt idx="93">
                  <c:v>7.6544571126673873</c:v>
                </c:pt>
                <c:pt idx="94">
                  <c:v>7.6531540277917429</c:v>
                </c:pt>
                <c:pt idx="95">
                  <c:v>7.649588766141278</c:v>
                </c:pt>
                <c:pt idx="96">
                  <c:v>7.6437648134706251</c:v>
                </c:pt>
                <c:pt idx="97">
                  <c:v>7.6356863141497797</c:v>
                </c:pt>
                <c:pt idx="98">
                  <c:v>7.6253580671241252</c:v>
                </c:pt>
                <c:pt idx="99">
                  <c:v>7.6127855216800526</c:v>
                </c:pt>
                <c:pt idx="100">
                  <c:v>7.5979747730496001</c:v>
                </c:pt>
                <c:pt idx="101">
                  <c:v>7.5809325579014057</c:v>
                </c:pt>
                <c:pt idx="102">
                  <c:v>7.561666249560858</c:v>
                </c:pt>
                <c:pt idx="103">
                  <c:v>7.5401838532311558</c:v>
                </c:pt>
                <c:pt idx="104">
                  <c:v>7.5164940009553902</c:v>
                </c:pt>
                <c:pt idx="105">
                  <c:v>7.4906059464799455</c:v>
                </c:pt>
                <c:pt idx="106">
                  <c:v>7.4625295599882975</c:v>
                </c:pt>
                <c:pt idx="107">
                  <c:v>7.4322753226315399</c:v>
                </c:pt>
                <c:pt idx="108">
                  <c:v>7.3998543210641401</c:v>
                </c:pt>
                <c:pt idx="109">
                  <c:v>7.3652782417216258</c:v>
                </c:pt>
                <c:pt idx="110">
                  <c:v>7.3285593650439296</c:v>
                </c:pt>
                <c:pt idx="111">
                  <c:v>7.2897105595859557</c:v>
                </c:pt>
                <c:pt idx="112">
                  <c:v>7.2487452759211237</c:v>
                </c:pt>
                <c:pt idx="113">
                  <c:v>7.2056775406023235</c:v>
                </c:pt>
                <c:pt idx="114">
                  <c:v>7.1605219499351449</c:v>
                </c:pt>
                <c:pt idx="115">
                  <c:v>7.1132936635385136</c:v>
                </c:pt>
                <c:pt idx="116">
                  <c:v>7.0640083980127883</c:v>
                </c:pt>
                <c:pt idx="117">
                  <c:v>7.0126824202981197</c:v>
                </c:pt>
                <c:pt idx="118">
                  <c:v>6.9593325411973126</c:v>
                </c:pt>
                <c:pt idx="119">
                  <c:v>6.9039761085768419</c:v>
                </c:pt>
                <c:pt idx="120">
                  <c:v>6.8466310006027982</c:v>
                </c:pt>
                <c:pt idx="121">
                  <c:v>6.7873156189002657</c:v>
                </c:pt>
                <c:pt idx="122">
                  <c:v>6.7260488814991675</c:v>
                </c:pt>
                <c:pt idx="123">
                  <c:v>6.6628502159529432</c:v>
                </c:pt>
                <c:pt idx="124">
                  <c:v>6.5977395522612028</c:v>
                </c:pt>
                <c:pt idx="125">
                  <c:v>6.5307373155675634</c:v>
                </c:pt>
                <c:pt idx="126">
                  <c:v>6.4618644190592249</c:v>
                </c:pt>
                <c:pt idx="127">
                  <c:v>6.3911422566958151</c:v>
                </c:pt>
                <c:pt idx="128">
                  <c:v>6.318592695741529</c:v>
                </c:pt>
                <c:pt idx="129">
                  <c:v>6.2442380695753457</c:v>
                </c:pt>
                <c:pt idx="130">
                  <c:v>6.1681011701175521</c:v>
                </c:pt>
                <c:pt idx="131">
                  <c:v>6.0902052403755533</c:v>
                </c:pt>
                <c:pt idx="132">
                  <c:v>6.0105739669424452</c:v>
                </c:pt>
                <c:pt idx="133">
                  <c:v>5.9292314722281958</c:v>
                </c:pt>
                <c:pt idx="134">
                  <c:v>5.8462023072198974</c:v>
                </c:pt>
                <c:pt idx="135">
                  <c:v>5.7615114434373709</c:v>
                </c:pt>
                <c:pt idx="136">
                  <c:v>5.6751842654293796</c:v>
                </c:pt>
                <c:pt idx="137">
                  <c:v>5.587246563043152</c:v>
                </c:pt>
                <c:pt idx="138">
                  <c:v>5.497724523493531</c:v>
                </c:pt>
                <c:pt idx="139">
                  <c:v>5.4066447238188857</c:v>
                </c:pt>
                <c:pt idx="140">
                  <c:v>5.3140341228915702</c:v>
                </c:pt>
                <c:pt idx="141">
                  <c:v>5.2199200535643513</c:v>
                </c:pt>
                <c:pt idx="142">
                  <c:v>5.1243302150220984</c:v>
                </c:pt>
                <c:pt idx="143">
                  <c:v>5.0272926644353504</c:v>
                </c:pt>
                <c:pt idx="144">
                  <c:v>4.928835809491261</c:v>
                </c:pt>
                <c:pt idx="145">
                  <c:v>4.8289884002334418</c:v>
                </c:pt>
                <c:pt idx="146">
                  <c:v>4.7277795211491025</c:v>
                </c:pt>
                <c:pt idx="147">
                  <c:v>4.6252385832484606</c:v>
                </c:pt>
                <c:pt idx="148">
                  <c:v>4.5213953158820459</c:v>
                </c:pt>
                <c:pt idx="149">
                  <c:v>4.4162797589818865</c:v>
                </c:pt>
                <c:pt idx="150">
                  <c:v>4.3099222550548575</c:v>
                </c:pt>
                <c:pt idx="151">
                  <c:v>4.2023534409079843</c:v>
                </c:pt>
                <c:pt idx="152">
                  <c:v>4.0936042398652717</c:v>
                </c:pt>
                <c:pt idx="153">
                  <c:v>3.9837058534670859</c:v>
                </c:pt>
                <c:pt idx="154">
                  <c:v>3.8726897537295599</c:v>
                </c:pt>
                <c:pt idx="155">
                  <c:v>3.7605876748792184</c:v>
                </c:pt>
                <c:pt idx="156">
                  <c:v>3.6474316052877498</c:v>
                </c:pt>
                <c:pt idx="157">
                  <c:v>3.5332537796689394</c:v>
                </c:pt>
                <c:pt idx="158">
                  <c:v>3.4180866704680284</c:v>
                </c:pt>
                <c:pt idx="159">
                  <c:v>3.3019629803202406</c:v>
                </c:pt>
                <c:pt idx="160">
                  <c:v>3.1849156337005411</c:v>
                </c:pt>
                <c:pt idx="161">
                  <c:v>3.0669777688929685</c:v>
                </c:pt>
                <c:pt idx="162">
                  <c:v>2.9481827299603083</c:v>
                </c:pt>
                <c:pt idx="163">
                  <c:v>2.8285640583751501</c:v>
                </c:pt>
                <c:pt idx="164">
                  <c:v>2.7081554854934211</c:v>
                </c:pt>
                <c:pt idx="165">
                  <c:v>2.5869909239009417</c:v>
                </c:pt>
                <c:pt idx="166">
                  <c:v>2.4651044596058114</c:v>
                </c:pt>
                <c:pt idx="167">
                  <c:v>2.3425303439488516</c:v>
                </c:pt>
                <c:pt idx="168">
                  <c:v>2.2193029852822406</c:v>
                </c:pt>
                <c:pt idx="169">
                  <c:v>2.095456941168095</c:v>
                </c:pt>
                <c:pt idx="170">
                  <c:v>1.9710269102928919</c:v>
                </c:pt>
                <c:pt idx="171">
                  <c:v>1.8460477240860769</c:v>
                </c:pt>
                <c:pt idx="172">
                  <c:v>1.7205543389259219</c:v>
                </c:pt>
                <c:pt idx="173">
                  <c:v>1.5945818277579633</c:v>
                </c:pt>
                <c:pt idx="174">
                  <c:v>1.4681653723643535</c:v>
                </c:pt>
                <c:pt idx="175">
                  <c:v>1.341340254985937</c:v>
                </c:pt>
                <c:pt idx="176">
                  <c:v>1.2141418505360093</c:v>
                </c:pt>
                <c:pt idx="177">
                  <c:v>1.0866056182213697</c:v>
                </c:pt>
                <c:pt idx="178">
                  <c:v>0.95876709345969857</c:v>
                </c:pt>
                <c:pt idx="179">
                  <c:v>0.83066188010201358</c:v>
                </c:pt>
                <c:pt idx="180">
                  <c:v>0.70232564211482895</c:v>
                </c:pt>
                <c:pt idx="181">
                  <c:v>0.57379409550122773</c:v>
                </c:pt>
                <c:pt idx="182">
                  <c:v>0.44510300052922958</c:v>
                </c:pt>
                <c:pt idx="183">
                  <c:v>0.31628815304844693</c:v>
                </c:pt>
                <c:pt idx="184">
                  <c:v>0.18738537702239455</c:v>
                </c:pt>
                <c:pt idx="185">
                  <c:v>5.843051615170225E-2</c:v>
                </c:pt>
                <c:pt idx="186">
                  <c:v>-7.0540574141318757E-2</c:v>
                </c:pt>
                <c:pt idx="187">
                  <c:v>-0.19949203478370237</c:v>
                </c:pt>
                <c:pt idx="188">
                  <c:v>-0.32838801112819738</c:v>
                </c:pt>
                <c:pt idx="189">
                  <c:v>-0.45719266102565825</c:v>
                </c:pt>
                <c:pt idx="190">
                  <c:v>-0.58587016289880012</c:v>
                </c:pt>
                <c:pt idx="191">
                  <c:v>-0.71438472381782958</c:v>
                </c:pt>
                <c:pt idx="192">
                  <c:v>-0.84270058757397237</c:v>
                </c:pt>
                <c:pt idx="193">
                  <c:v>-0.97078204275561575</c:v>
                </c:pt>
                <c:pt idx="194">
                  <c:v>-1.0985934308254741</c:v>
                </c:pt>
                <c:pt idx="195">
                  <c:v>-1.2260991541953672</c:v>
                </c:pt>
                <c:pt idx="196">
                  <c:v>-1.3532636843071941</c:v>
                </c:pt>
                <c:pt idx="197">
                  <c:v>-1.4800515696503567</c:v>
                </c:pt>
                <c:pt idx="198">
                  <c:v>-1.6064274441413886</c:v>
                </c:pt>
                <c:pt idx="199">
                  <c:v>-1.7323560346079034</c:v>
                </c:pt>
                <c:pt idx="200">
                  <c:v>-1.857802169468755</c:v>
                </c:pt>
                <c:pt idx="201">
                  <c:v>-1.9827307865194825</c:v>
                </c:pt>
                <c:pt idx="202">
                  <c:v>-2.1071069410175483</c:v>
                </c:pt>
                <c:pt idx="203">
                  <c:v>-2.2308958140621939</c:v>
                </c:pt>
                <c:pt idx="204">
                  <c:v>-2.3540627200955555</c:v>
                </c:pt>
                <c:pt idx="205">
                  <c:v>-2.476573115576457</c:v>
                </c:pt>
                <c:pt idx="206">
                  <c:v>-2.5983926067769971</c:v>
                </c:pt>
                <c:pt idx="207">
                  <c:v>-2.7194869578729026</c:v>
                </c:pt>
                <c:pt idx="208">
                  <c:v>-2.8398220993194059</c:v>
                </c:pt>
                <c:pt idx="209">
                  <c:v>-2.9593641353708904</c:v>
                </c:pt>
                <c:pt idx="210">
                  <c:v>-3.0780793527410424</c:v>
                </c:pt>
                <c:pt idx="211">
                  <c:v>-3.1959342284085324</c:v>
                </c:pt>
                <c:pt idx="212">
                  <c:v>-3.3128954377616537</c:v>
                </c:pt>
                <c:pt idx="213">
                  <c:v>-3.4289298626864593</c:v>
                </c:pt>
                <c:pt idx="214">
                  <c:v>-3.5440045996541585</c:v>
                </c:pt>
                <c:pt idx="215">
                  <c:v>-3.6580869678027739</c:v>
                </c:pt>
                <c:pt idx="216">
                  <c:v>-3.7711445170207298</c:v>
                </c:pt>
                <c:pt idx="217">
                  <c:v>-3.8831450360232793</c:v>
                </c:pt>
                <c:pt idx="218">
                  <c:v>-3.9940565604271114</c:v>
                </c:pt>
                <c:pt idx="219">
                  <c:v>-4.1038473808197296</c:v>
                </c:pt>
                <c:pt idx="220">
                  <c:v>-4.2124860508223492</c:v>
                </c:pt>
                <c:pt idx="221">
                  <c:v>-4.3199413951492716</c:v>
                </c:pt>
                <c:pt idx="222">
                  <c:v>-4.4261825176560023</c:v>
                </c:pt>
                <c:pt idx="223">
                  <c:v>-4.5311788093833911</c:v>
                </c:pt>
                <c:pt idx="224">
                  <c:v>-4.6348999565899476</c:v>
                </c:pt>
                <c:pt idx="225">
                  <c:v>-4.7373159487740395</c:v>
                </c:pt>
                <c:pt idx="226">
                  <c:v>-4.8383970867344033</c:v>
                </c:pt>
                <c:pt idx="227">
                  <c:v>-4.9381139903774738</c:v>
                </c:pt>
                <c:pt idx="228">
                  <c:v>-5.0364376069434229</c:v>
                </c:pt>
                <c:pt idx="229">
                  <c:v>-5.1333392189693541</c:v>
                </c:pt>
                <c:pt idx="230">
                  <c:v>-5.228790452057865</c:v>
                </c:pt>
                <c:pt idx="231">
                  <c:v>-5.3227632828170499</c:v>
                </c:pt>
                <c:pt idx="232">
                  <c:v>-5.4152300470022965</c:v>
                </c:pt>
                <c:pt idx="233">
                  <c:v>-5.5061634471852585</c:v>
                </c:pt>
                <c:pt idx="234">
                  <c:v>-5.5955365608433567</c:v>
                </c:pt>
                <c:pt idx="235">
                  <c:v>-5.6833228479883928</c:v>
                </c:pt>
                <c:pt idx="236">
                  <c:v>-5.7694961589954801</c:v>
                </c:pt>
                <c:pt idx="237">
                  <c:v>-5.8540307425996616</c:v>
                </c:pt>
                <c:pt idx="238">
                  <c:v>-5.9369012534513104</c:v>
                </c:pt>
                <c:pt idx="239">
                  <c:v>-6.01808276008137</c:v>
                </c:pt>
                <c:pt idx="240">
                  <c:v>-6.0975507522063026</c:v>
                </c:pt>
                <c:pt idx="241">
                  <c:v>-6.1752811487739336</c:v>
                </c:pt>
                <c:pt idx="242">
                  <c:v>-6.2512503053856108</c:v>
                </c:pt>
                <c:pt idx="243">
                  <c:v>-6.3254350219120852</c:v>
                </c:pt>
                <c:pt idx="244">
                  <c:v>-6.397812550024355</c:v>
                </c:pt>
                <c:pt idx="245">
                  <c:v>-6.4683606006791479</c:v>
                </c:pt>
                <c:pt idx="246">
                  <c:v>-6.5370573515538126</c:v>
                </c:pt>
                <c:pt idx="247">
                  <c:v>-6.6038814544615434</c:v>
                </c:pt>
                <c:pt idx="248">
                  <c:v>-6.6688120425238822</c:v>
                </c:pt>
                <c:pt idx="249">
                  <c:v>-6.7318287377529487</c:v>
                </c:pt>
                <c:pt idx="250">
                  <c:v>-6.7929116579788342</c:v>
                </c:pt>
                <c:pt idx="251">
                  <c:v>-6.8520414240374521</c:v>
                </c:pt>
                <c:pt idx="252">
                  <c:v>-6.9091991669911295</c:v>
                </c:pt>
                <c:pt idx="253">
                  <c:v>-6.9643665349984758</c:v>
                </c:pt>
                <c:pt idx="254">
                  <c:v>-7.017525700405713</c:v>
                </c:pt>
                <c:pt idx="255">
                  <c:v>-7.0686593663524491</c:v>
                </c:pt>
                <c:pt idx="256">
                  <c:v>-7.1177507738066197</c:v>
                </c:pt>
                <c:pt idx="257">
                  <c:v>-7.1647837081336547</c:v>
                </c:pt>
                <c:pt idx="258">
                  <c:v>-7.2097425057316968</c:v>
                </c:pt>
                <c:pt idx="259">
                  <c:v>-7.2526120605500637</c:v>
                </c:pt>
                <c:pt idx="260">
                  <c:v>-7.293377830514487</c:v>
                </c:pt>
                <c:pt idx="261">
                  <c:v>-7.3320258438550354</c:v>
                </c:pt>
                <c:pt idx="262">
                  <c:v>-7.3685427053461581</c:v>
                </c:pt>
                <c:pt idx="263">
                  <c:v>-7.4029156023440237</c:v>
                </c:pt>
                <c:pt idx="264">
                  <c:v>-7.4351323109631267</c:v>
                </c:pt>
                <c:pt idx="265">
                  <c:v>-7.4651812018197461</c:v>
                </c:pt>
                <c:pt idx="266">
                  <c:v>-7.4930512458386147</c:v>
                </c:pt>
                <c:pt idx="267">
                  <c:v>-7.5187320199786427</c:v>
                </c:pt>
                <c:pt idx="268">
                  <c:v>-7.5422137126969346</c:v>
                </c:pt>
                <c:pt idx="269">
                  <c:v>-7.5634871294174673</c:v>
                </c:pt>
                <c:pt idx="270">
                  <c:v>-7.5825436976934952</c:v>
                </c:pt>
                <c:pt idx="271">
                  <c:v>-7.59937547244283</c:v>
                </c:pt>
                <c:pt idx="272">
                  <c:v>-7.6139751408881011</c:v>
                </c:pt>
                <c:pt idx="273">
                  <c:v>-7.6263360273751459</c:v>
                </c:pt>
                <c:pt idx="274">
                  <c:v>-7.6364520981260284</c:v>
                </c:pt>
                <c:pt idx="275">
                  <c:v>-7.6443179657075007</c:v>
                </c:pt>
                <c:pt idx="276">
                  <c:v>-7.649928893438755</c:v>
                </c:pt>
                <c:pt idx="277">
                  <c:v>-7.6532807995836265</c:v>
                </c:pt>
                <c:pt idx="278">
                  <c:v>-7.6543702614064841</c:v>
                </c:pt>
                <c:pt idx="279">
                  <c:v>-7.6531945190273518</c:v>
                </c:pt>
                <c:pt idx="280">
                  <c:v>-7.6497514791136609</c:v>
                </c:pt>
                <c:pt idx="281">
                  <c:v>-7.6440397183873756</c:v>
                </c:pt>
                <c:pt idx="282">
                  <c:v>-7.6360584869452168</c:v>
                </c:pt>
                <c:pt idx="283">
                  <c:v>-7.625807711388461</c:v>
                </c:pt>
                <c:pt idx="284">
                  <c:v>-7.6132879977571974</c:v>
                </c:pt>
                <c:pt idx="285">
                  <c:v>-7.5985006342647239</c:v>
                </c:pt>
                <c:pt idx="286">
                  <c:v>-7.581447593820144</c:v>
                </c:pt>
                <c:pt idx="287">
                  <c:v>-7.5621315363840722</c:v>
                </c:pt>
                <c:pt idx="288">
                  <c:v>-7.5405558110414859</c:v>
                </c:pt>
                <c:pt idx="289">
                  <c:v>-7.5167244578718737</c:v>
                </c:pt>
                <c:pt idx="290">
                  <c:v>-7.4906422097226368</c:v>
                </c:pt>
                <c:pt idx="291">
                  <c:v>-7.4623144935493428</c:v>
                </c:pt>
                <c:pt idx="292">
                  <c:v>-7.4317474316721928</c:v>
                </c:pt>
                <c:pt idx="293">
                  <c:v>-7.3989478428269422</c:v>
                </c:pt>
                <c:pt idx="294">
                  <c:v>-7.3639232427639172</c:v>
                </c:pt>
                <c:pt idx="295">
                  <c:v>-7.3266818449058064</c:v>
                </c:pt>
                <c:pt idx="296">
                  <c:v>-7.2872325605177366</c:v>
                </c:pt>
                <c:pt idx="297">
                  <c:v>-7.2455849988135697</c:v>
                </c:pt>
                <c:pt idx="298">
                  <c:v>-7.2017494666297353</c:v>
                </c:pt>
                <c:pt idx="299">
                  <c:v>-7.1557369679015892</c:v>
                </c:pt>
                <c:pt idx="300">
                  <c:v>-7.1075592031090764</c:v>
                </c:pt>
                <c:pt idx="301">
                  <c:v>-7.0572285680533469</c:v>
                </c:pt>
                <c:pt idx="302">
                  <c:v>-7.0047581526627027</c:v>
                </c:pt>
                <c:pt idx="303">
                  <c:v>-6.9501617395545736</c:v>
                </c:pt>
                <c:pt idx="304">
                  <c:v>-6.8934538019701677</c:v>
                </c:pt>
                <c:pt idx="305">
                  <c:v>-6.8346495019113718</c:v>
                </c:pt>
                <c:pt idx="306">
                  <c:v>-6.7737646877665156</c:v>
                </c:pt>
                <c:pt idx="307">
                  <c:v>-6.7108158915270906</c:v>
                </c:pt>
                <c:pt idx="308">
                  <c:v>-6.6458203259787751</c:v>
                </c:pt>
                <c:pt idx="309">
                  <c:v>-6.5787958814715921</c:v>
                </c:pt>
                <c:pt idx="310">
                  <c:v>-6.509761122432451</c:v>
                </c:pt>
                <c:pt idx="311">
                  <c:v>-6.4387352835600495</c:v>
                </c:pt>
                <c:pt idx="312">
                  <c:v>-6.36573826589904</c:v>
                </c:pt>
                <c:pt idx="313">
                  <c:v>-6.2907906323264342</c:v>
                </c:pt>
                <c:pt idx="314">
                  <c:v>-6.2139136028664552</c:v>
                </c:pt>
                <c:pt idx="315">
                  <c:v>-6.1351290500878122</c:v>
                </c:pt>
                <c:pt idx="316">
                  <c:v>-6.054459493522927</c:v>
                </c:pt>
                <c:pt idx="317">
                  <c:v>-5.9719280942955493</c:v>
                </c:pt>
                <c:pt idx="318">
                  <c:v>-5.8875586494762047</c:v>
                </c:pt>
                <c:pt idx="319">
                  <c:v>-5.8013755855897671</c:v>
                </c:pt>
                <c:pt idx="320">
                  <c:v>-5.7134039525773233</c:v>
                </c:pt>
                <c:pt idx="321">
                  <c:v>-5.6236694170833061</c:v>
                </c:pt>
                <c:pt idx="322">
                  <c:v>-5.5321982552711688</c:v>
                </c:pt>
                <c:pt idx="323">
                  <c:v>-5.4390173457237552</c:v>
                </c:pt>
                <c:pt idx="324">
                  <c:v>-5.3441541618468591</c:v>
                </c:pt>
                <c:pt idx="325">
                  <c:v>-5.2476367639803811</c:v>
                </c:pt>
                <c:pt idx="326">
                  <c:v>-5.1494937914502543</c:v>
                </c:pt>
                <c:pt idx="327">
                  <c:v>-5.0497544538794727</c:v>
                </c:pt>
                <c:pt idx="328">
                  <c:v>-4.9484485226216748</c:v>
                </c:pt>
                <c:pt idx="329">
                  <c:v>-4.8456063219769021</c:v>
                </c:pt>
                <c:pt idx="330">
                  <c:v>-4.7412587194503431</c:v>
                </c:pt>
                <c:pt idx="331">
                  <c:v>-4.635437116648518</c:v>
                </c:pt>
                <c:pt idx="332">
                  <c:v>-4.5281734394312707</c:v>
                </c:pt>
                <c:pt idx="333">
                  <c:v>-4.4195001275812729</c:v>
                </c:pt>
                <c:pt idx="334">
                  <c:v>-4.3094501246589516</c:v>
                </c:pt>
                <c:pt idx="335">
                  <c:v>-4.1980568673458265</c:v>
                </c:pt>
                <c:pt idx="336">
                  <c:v>-4.0853542745777531</c:v>
                </c:pt>
                <c:pt idx="337">
                  <c:v>-3.9713767363706438</c:v>
                </c:pt>
                <c:pt idx="338">
                  <c:v>-3.8561591026646056</c:v>
                </c:pt>
                <c:pt idx="339">
                  <c:v>-3.7397366713847759</c:v>
                </c:pt>
                <c:pt idx="340">
                  <c:v>-3.62214517679854</c:v>
                </c:pt>
                <c:pt idx="341">
                  <c:v>-3.5034207773685466</c:v>
                </c:pt>
                <c:pt idx="342">
                  <c:v>-3.3836000433727804</c:v>
                </c:pt>
                <c:pt idx="343">
                  <c:v>-3.2627199445837505</c:v>
                </c:pt>
                <c:pt idx="344">
                  <c:v>-3.1408178372196289</c:v>
                </c:pt>
                <c:pt idx="345">
                  <c:v>-3.01793145090096</c:v>
                </c:pt>
                <c:pt idx="346">
                  <c:v>-2.8940988759864013</c:v>
                </c:pt>
                <c:pt idx="347">
                  <c:v>-2.769358549548997</c:v>
                </c:pt>
                <c:pt idx="348">
                  <c:v>-2.6437492423208369</c:v>
                </c:pt>
                <c:pt idx="349">
                  <c:v>-2.517310044575197</c:v>
                </c:pt>
                <c:pt idx="350">
                  <c:v>-2.3900803521153193</c:v>
                </c:pt>
                <c:pt idx="351">
                  <c:v>-2.2620998526958829</c:v>
                </c:pt>
                <c:pt idx="352">
                  <c:v>-2.1334085110795513</c:v>
                </c:pt>
                <c:pt idx="353">
                  <c:v>-2.0040465551380748</c:v>
                </c:pt>
                <c:pt idx="354">
                  <c:v>-1.8740544608986056</c:v>
                </c:pt>
                <c:pt idx="355">
                  <c:v>-1.7434729377450822</c:v>
                </c:pt>
                <c:pt idx="356">
                  <c:v>-1.6123429141068755</c:v>
                </c:pt>
                <c:pt idx="357">
                  <c:v>-1.4807055218516325</c:v>
                </c:pt>
                <c:pt idx="358">
                  <c:v>-1.3486020814200401</c:v>
                </c:pt>
                <c:pt idx="359">
                  <c:v>-1.2160740868600897</c:v>
                </c:pt>
                <c:pt idx="360">
                  <c:v>-1.0831631898195155</c:v>
                </c:pt>
                <c:pt idx="361">
                  <c:v>-0.9499111850132067</c:v>
                </c:pt>
                <c:pt idx="362">
                  <c:v>-0.81635999404056747</c:v>
                </c:pt>
                <c:pt idx="363">
                  <c:v>-0.68255165007121832</c:v>
                </c:pt>
                <c:pt idx="364">
                  <c:v>-0.54852828246498575</c:v>
                </c:pt>
                <c:pt idx="365">
                  <c:v>-0.41433210039122059</c:v>
                </c:pt>
                <c:pt idx="366">
                  <c:v>-0.28000537797970537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9-B84A-A3DC-7C7C0ACDB169}"/>
            </c:ext>
          </c:extLst>
        </c:ser>
        <c:ser>
          <c:idx val="1"/>
          <c:order val="1"/>
          <c:tx>
            <c:strRef>
              <c:f>Sheet1!$AN$4</c:f>
              <c:strCache>
                <c:ptCount val="1"/>
                <c:pt idx="0">
                  <c:v>EoT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Sheet1!$AN$5:$AN$371</c:f>
              <c:numCache>
                <c:formatCode>0.00000</c:formatCode>
                <c:ptCount val="367"/>
                <c:pt idx="0">
                  <c:v>3.2910838890725245</c:v>
                </c:pt>
                <c:pt idx="1">
                  <c:v>3.7619192262093293</c:v>
                </c:pt>
                <c:pt idx="2">
                  <c:v>4.2271264445885208</c:v>
                </c:pt>
                <c:pt idx="3">
                  <c:v>4.686200554755942</c:v>
                </c:pt>
                <c:pt idx="4">
                  <c:v>5.138648475660375</c:v>
                </c:pt>
                <c:pt idx="5">
                  <c:v>5.5839898547083067</c:v>
                </c:pt>
                <c:pt idx="6">
                  <c:v>6.0217578441609021</c:v>
                </c:pt>
                <c:pt idx="7">
                  <c:v>6.4514998287352228</c:v>
                </c:pt>
                <c:pt idx="8">
                  <c:v>6.8727781069176217</c:v>
                </c:pt>
                <c:pt idx="9">
                  <c:v>7.2851705214300182</c:v>
                </c:pt>
                <c:pt idx="10">
                  <c:v>7.6882710388274518</c:v>
                </c:pt>
                <c:pt idx="11">
                  <c:v>8.0816902783501519</c:v>
                </c:pt>
                <c:pt idx="12">
                  <c:v>8.465055986669995</c:v>
                </c:pt>
                <c:pt idx="13">
                  <c:v>8.8380134621254456</c:v>
                </c:pt>
                <c:pt idx="14">
                  <c:v>9.2002259256207708</c:v>
                </c:pt>
                <c:pt idx="15">
                  <c:v>9.5513748395021594</c:v>
                </c:pt>
                <c:pt idx="16">
                  <c:v>9.8911601757683911</c:v>
                </c:pt>
                <c:pt idx="17">
                  <c:v>10.219300631946226</c:v>
                </c:pt>
                <c:pt idx="18">
                  <c:v>10.535533798981078</c:v>
                </c:pt>
                <c:pt idx="19">
                  <c:v>10.839616279863321</c:v>
                </c:pt>
                <c:pt idx="20">
                  <c:v>11.13132376128442</c:v>
                </c:pt>
                <c:pt idx="21">
                  <c:v>11.410451040548878</c:v>
                </c:pt>
                <c:pt idx="22">
                  <c:v>11.676812007421177</c:v>
                </c:pt>
                <c:pt idx="23">
                  <c:v>11.930239585525214</c:v>
                </c:pt>
                <c:pt idx="24">
                  <c:v>12.170585633180735</c:v>
                </c:pt>
                <c:pt idx="25">
                  <c:v>12.397720806578718</c:v>
                </c:pt>
                <c:pt idx="26">
                  <c:v>12.611534387191114</c:v>
                </c:pt>
                <c:pt idx="27">
                  <c:v>12.8119340761898</c:v>
                </c:pt>
                <c:pt idx="28">
                  <c:v>12.998845756605988</c:v>
                </c:pt>
                <c:pt idx="29">
                  <c:v>13.172213227418297</c:v>
                </c:pt>
                <c:pt idx="30">
                  <c:v>13.331997910763221</c:v>
                </c:pt>
                <c:pt idx="31">
                  <c:v>13.478178533857999</c:v>
                </c:pt>
                <c:pt idx="32">
                  <c:v>13.61075078978979</c:v>
                </c:pt>
                <c:pt idx="33">
                  <c:v>13.729726977094288</c:v>
                </c:pt>
                <c:pt idx="34">
                  <c:v>13.83513562215262</c:v>
                </c:pt>
                <c:pt idx="35">
                  <c:v>13.927021085357865</c:v>
                </c:pt>
                <c:pt idx="36">
                  <c:v>14.005443153465421</c:v>
                </c:pt>
                <c:pt idx="37">
                  <c:v>14.070476620222507</c:v>
                </c:pt>
                <c:pt idx="38">
                  <c:v>14.122210856604397</c:v>
                </c:pt>
                <c:pt idx="39">
                  <c:v>14.160749373195358</c:v>
                </c:pt>
                <c:pt idx="40">
                  <c:v>14.186209375845465</c:v>
                </c:pt>
                <c:pt idx="41">
                  <c:v>14.198721316445926</c:v>
                </c:pt>
                <c:pt idx="42">
                  <c:v>14.198428440326779</c:v>
                </c:pt>
                <c:pt idx="43">
                  <c:v>14.185486331620041</c:v>
                </c:pt>
                <c:pt idx="44">
                  <c:v>14.160062458047832</c:v>
                </c:pt>
                <c:pt idx="45">
                  <c:v>14.122335716241196</c:v>
                </c:pt>
                <c:pt idx="46">
                  <c:v>14.072495978814914</c:v>
                </c:pt>
                <c:pt idx="47">
                  <c:v>14.010743644065087</c:v>
                </c:pt>
                <c:pt idx="48">
                  <c:v>13.937289189600961</c:v>
                </c:pt>
                <c:pt idx="49">
                  <c:v>13.852352730300709</c:v>
                </c:pt>
                <c:pt idx="50">
                  <c:v>13.756163581684177</c:v>
                </c:pt>
                <c:pt idx="51">
                  <c:v>13.648959829308296</c:v>
                </c:pt>
                <c:pt idx="52">
                  <c:v>13.530987904481208</c:v>
                </c:pt>
                <c:pt idx="53">
                  <c:v>13.402502167587045</c:v>
                </c:pt>
                <c:pt idx="54">
                  <c:v>13.263764498432465</c:v>
                </c:pt>
                <c:pt idx="55">
                  <c:v>13.115043894664268</c:v>
                </c:pt>
                <c:pt idx="56">
                  <c:v>12.956616078757179</c:v>
                </c:pt>
                <c:pt idx="57">
                  <c:v>12.788763112325341</c:v>
                </c:pt>
                <c:pt idx="58">
                  <c:v>12.611773020462124</c:v>
                </c:pt>
                <c:pt idx="59">
                  <c:v>12.4259394236758</c:v>
                </c:pt>
                <c:pt idx="60">
                  <c:v>12.231561178991797</c:v>
                </c:pt>
                <c:pt idx="61">
                  <c:v>12.02894202982111</c:v>
                </c:pt>
                <c:pt idx="62">
                  <c:v>11.818390264028494</c:v>
                </c:pt>
                <c:pt idx="63">
                  <c:v>11.600218381562399</c:v>
                </c:pt>
                <c:pt idx="64">
                  <c:v>11.374742769599379</c:v>
                </c:pt>
                <c:pt idx="65">
                  <c:v>11.142283386461486</c:v>
                </c:pt>
                <c:pt idx="66">
                  <c:v>10.903163453653178</c:v>
                </c:pt>
                <c:pt idx="67">
                  <c:v>10.657709155195789</c:v>
                </c:pt>
                <c:pt idx="68">
                  <c:v>10.406249345701326</c:v>
                </c:pt>
                <c:pt idx="69">
                  <c:v>10.149115264642887</c:v>
                </c:pt>
                <c:pt idx="70">
                  <c:v>9.8866402582038972</c:v>
                </c:pt>
                <c:pt idx="71">
                  <c:v>9.6191595078266801</c:v>
                </c:pt>
                <c:pt idx="72">
                  <c:v>9.3470097644806174</c:v>
                </c:pt>
                <c:pt idx="73">
                  <c:v>9.0705290901792068</c:v>
                </c:pt>
                <c:pt idx="74">
                  <c:v>8.7900566038595116</c:v>
                </c:pt>
                <c:pt idx="75">
                  <c:v>8.5059322331242129</c:v>
                </c:pt>
                <c:pt idx="76">
                  <c:v>8.2184964708474126</c:v>
                </c:pt>
                <c:pt idx="77">
                  <c:v>7.9280901355530204</c:v>
                </c:pt>
                <c:pt idx="78">
                  <c:v>7.63505413720668</c:v>
                </c:pt>
                <c:pt idx="79">
                  <c:v>7.3397292453057617</c:v>
                </c:pt>
                <c:pt idx="80">
                  <c:v>7.042455860889504</c:v>
                </c:pt>
                <c:pt idx="81">
                  <c:v>6.7435737914076981</c:v>
                </c:pt>
                <c:pt idx="82">
                  <c:v>6.4434220273210485</c:v>
                </c:pt>
                <c:pt idx="83">
                  <c:v>6.1423385221639819</c:v>
                </c:pt>
                <c:pt idx="84">
                  <c:v>5.8406599727045432</c:v>
                </c:pt>
                <c:pt idx="85">
                  <c:v>5.5387216017913943</c:v>
                </c:pt>
                <c:pt idx="86">
                  <c:v>5.2368569406617098</c:v>
                </c:pt>
                <c:pt idx="87">
                  <c:v>4.9353976124837118</c:v>
                </c:pt>
                <c:pt idx="88">
                  <c:v>4.6346731167668622</c:v>
                </c:pt>
                <c:pt idx="89">
                  <c:v>4.3350106123025398</c:v>
                </c:pt>
                <c:pt idx="90">
                  <c:v>4.0367347002909355</c:v>
                </c:pt>
                <c:pt idx="91">
                  <c:v>3.7401672066189349</c:v>
                </c:pt>
                <c:pt idx="92">
                  <c:v>3.4456269622924083</c:v>
                </c:pt>
                <c:pt idx="93">
                  <c:v>3.1534295838243906</c:v>
                </c:pt>
                <c:pt idx="94">
                  <c:v>2.863887250516882</c:v>
                </c:pt>
                <c:pt idx="95">
                  <c:v>2.5773084804827704</c:v>
                </c:pt>
                <c:pt idx="96">
                  <c:v>2.2939979044706433</c:v>
                </c:pt>
                <c:pt idx="97">
                  <c:v>2.0142560366282396</c:v>
                </c:pt>
                <c:pt idx="98">
                  <c:v>1.7383790440233042</c:v>
                </c:pt>
                <c:pt idx="99">
                  <c:v>1.4666585120855871</c:v>
                </c:pt>
                <c:pt idx="100">
                  <c:v>1.1993812077244002</c:v>
                </c:pt>
                <c:pt idx="101">
                  <c:v>0.93682884009422196</c:v>
                </c:pt>
                <c:pt idx="102">
                  <c:v>0.67927781643129492</c:v>
                </c:pt>
                <c:pt idx="103">
                  <c:v>0.42699899730769175</c:v>
                </c:pt>
                <c:pt idx="104">
                  <c:v>0.18025744690771717</c:v>
                </c:pt>
                <c:pt idx="105">
                  <c:v>-6.0687819020813549E-2</c:v>
                </c:pt>
                <c:pt idx="106">
                  <c:v>-0.29558408824505022</c:v>
                </c:pt>
                <c:pt idx="107">
                  <c:v>-0.52418521059462364</c:v>
                </c:pt>
                <c:pt idx="108">
                  <c:v>-0.74625185818786122</c:v>
                </c:pt>
                <c:pt idx="109">
                  <c:v>-0.96155178937488017</c:v>
                </c:pt>
                <c:pt idx="110">
                  <c:v>-1.1698601145164957</c:v>
                </c:pt>
                <c:pt idx="111">
                  <c:v>-1.3709595639115832</c:v>
                </c:pt>
                <c:pt idx="112">
                  <c:v>-1.564640758028446</c:v>
                </c:pt>
                <c:pt idx="113">
                  <c:v>-1.7507024783515135</c:v>
                </c:pt>
                <c:pt idx="114">
                  <c:v>-1.928951939842392</c:v>
                </c:pt>
                <c:pt idx="115">
                  <c:v>-2.0992050644403548</c:v>
                </c:pt>
                <c:pt idx="116">
                  <c:v>-2.2612867538676937</c:v>
                </c:pt>
                <c:pt idx="117">
                  <c:v>-2.4150311628819168</c:v>
                </c:pt>
                <c:pt idx="118">
                  <c:v>-2.5602819707192452</c:v>
                </c:pt>
                <c:pt idx="119">
                  <c:v>-2.6968926517244824</c:v>
                </c:pt>
                <c:pt idx="120">
                  <c:v>-2.8247267433233958</c:v>
                </c:pt>
                <c:pt idx="121">
                  <c:v>-2.9436581110307714</c:v>
                </c:pt>
                <c:pt idx="122">
                  <c:v>-3.0535712099650141</c:v>
                </c:pt>
                <c:pt idx="123">
                  <c:v>-3.1543613412726472</c:v>
                </c:pt>
                <c:pt idx="124">
                  <c:v>-3.2459349034412526</c:v>
                </c:pt>
                <c:pt idx="125">
                  <c:v>-3.3282096374449281</c:v>
                </c:pt>
                <c:pt idx="126">
                  <c:v>-3.4011148641796183</c:v>
                </c:pt>
                <c:pt idx="127">
                  <c:v>-3.4645917138350342</c:v>
                </c:pt>
                <c:pt idx="128">
                  <c:v>-3.5185933460682861</c:v>
                </c:pt>
                <c:pt idx="129">
                  <c:v>-3.5630851595440447</c:v>
                </c:pt>
                <c:pt idx="130">
                  <c:v>-3.5980449903616432</c:v>
                </c:pt>
                <c:pt idx="131">
                  <c:v>-3.6234632978089394</c:v>
                </c:pt>
                <c:pt idx="132">
                  <c:v>-3.6393433365181238</c:v>
                </c:pt>
                <c:pt idx="133">
                  <c:v>-3.6457013138871446</c:v>
                </c:pt>
                <c:pt idx="134">
                  <c:v>-3.6425665315235278</c:v>
                </c:pt>
                <c:pt idx="135">
                  <c:v>-3.6299815097601993</c:v>
                </c:pt>
                <c:pt idx="136">
                  <c:v>-3.6080020939121198</c:v>
                </c:pt>
                <c:pt idx="137">
                  <c:v>-3.5766975412913382</c:v>
                </c:pt>
                <c:pt idx="138">
                  <c:v>-3.5361505877320383</c:v>
                </c:pt>
                <c:pt idx="139">
                  <c:v>-3.4864574927869398</c:v>
                </c:pt>
                <c:pt idx="140">
                  <c:v>-3.4277280622567616</c:v>
                </c:pt>
                <c:pt idx="141">
                  <c:v>-3.3600856472239116</c:v>
                </c:pt>
                <c:pt idx="142">
                  <c:v>-3.283667118791044</c:v>
                </c:pt>
                <c:pt idx="143">
                  <c:v>-3.1986228169326409</c:v>
                </c:pt>
                <c:pt idx="144">
                  <c:v>-3.1051164738137231</c:v>
                </c:pt>
                <c:pt idx="145">
                  <c:v>-3.0033251096293156</c:v>
                </c:pt>
                <c:pt idx="146">
                  <c:v>-2.8934389010091763</c:v>
                </c:pt>
                <c:pt idx="147">
                  <c:v>-2.7756610212134092</c:v>
                </c:pt>
                <c:pt idx="148">
                  <c:v>-2.6502074513320508</c:v>
                </c:pt>
                <c:pt idx="149">
                  <c:v>-2.5173067628803096</c:v>
                </c:pt>
                <c:pt idx="150">
                  <c:v>-2.3771998707897524</c:v>
                </c:pt>
                <c:pt idx="151">
                  <c:v>-2.2301397565174739</c:v>
                </c:pt>
                <c:pt idx="152">
                  <c:v>-2.0763911622426008</c:v>
                </c:pt>
                <c:pt idx="153">
                  <c:v>-1.9162302549298715</c:v>
                </c:pt>
                <c:pt idx="154">
                  <c:v>-1.7499442619512706</c:v>
                </c:pt>
                <c:pt idx="155">
                  <c:v>-1.5778310771218571</c:v>
                </c:pt>
                <c:pt idx="156">
                  <c:v>-1.4001988386439166</c:v>
                </c:pt>
                <c:pt idx="157">
                  <c:v>-1.2173654797705922</c:v>
                </c:pt>
                <c:pt idx="158">
                  <c:v>-1.0296582512501686</c:v>
                </c:pt>
                <c:pt idx="159">
                  <c:v>-0.83741321945211666</c:v>
                </c:pt>
                <c:pt idx="160">
                  <c:v>-0.64097473825074758</c:v>
                </c:pt>
                <c:pt idx="161">
                  <c:v>-0.44069489764405034</c:v>
                </c:pt>
                <c:pt idx="162">
                  <c:v>-0.23693294993063319</c:v>
                </c:pt>
                <c:pt idx="163">
                  <c:v>-3.0054714291622986E-2</c:v>
                </c:pt>
                <c:pt idx="164">
                  <c:v>0.17956803661661525</c:v>
                </c:pt>
                <c:pt idx="165">
                  <c:v>0.39155820978453448</c:v>
                </c:pt>
                <c:pt idx="166">
                  <c:v>0.6055340395132589</c:v>
                </c:pt>
                <c:pt idx="167">
                  <c:v>0.82110974968270511</c:v>
                </c:pt>
                <c:pt idx="168">
                  <c:v>1.0378962286073374</c:v>
                </c:pt>
                <c:pt idx="169">
                  <c:v>1.2555017131199975</c:v>
                </c:pt>
                <c:pt idx="170">
                  <c:v>1.4735324812213548</c:v>
                </c:pt>
                <c:pt idx="171">
                  <c:v>1.6915935511750035</c:v>
                </c:pt>
                <c:pt idx="172">
                  <c:v>1.9092893833265521</c:v>
                </c:pt>
                <c:pt idx="173">
                  <c:v>2.1262245845138068</c:v>
                </c:pt>
                <c:pt idx="174">
                  <c:v>2.3420046107015082</c:v>
                </c:pt>
                <c:pt idx="175">
                  <c:v>2.5562364679111624</c:v>
                </c:pt>
                <c:pt idx="176">
                  <c:v>2.7685294071030739</c:v>
                </c:pt>
                <c:pt idx="177">
                  <c:v>2.9784956129076932</c:v>
                </c:pt>
                <c:pt idx="178">
                  <c:v>3.1857508825535774</c:v>
                </c:pt>
                <c:pt idx="179">
                  <c:v>3.3899152929802199</c:v>
                </c:pt>
                <c:pt idx="180">
                  <c:v>3.590613855527522</c:v>
                </c:pt>
                <c:pt idx="181">
                  <c:v>3.7874771549931552</c:v>
                </c:pt>
                <c:pt idx="182">
                  <c:v>3.9801419712014763</c:v>
                </c:pt>
                <c:pt idx="183">
                  <c:v>4.1682518831948414</c:v>
                </c:pt>
                <c:pt idx="184">
                  <c:v>4.351457851219493</c:v>
                </c:pt>
                <c:pt idx="185">
                  <c:v>4.5294187782325253</c:v>
                </c:pt>
                <c:pt idx="186">
                  <c:v>4.701802047623346</c:v>
                </c:pt>
                <c:pt idx="187">
                  <c:v>4.8682840365568723</c:v>
                </c:pt>
                <c:pt idx="188">
                  <c:v>5.0285506037245682</c:v>
                </c:pt>
                <c:pt idx="189">
                  <c:v>5.1822975505402269</c:v>
                </c:pt>
                <c:pt idx="190">
                  <c:v>5.3292310549339277</c:v>
                </c:pt>
                <c:pt idx="191">
                  <c:v>5.4690680770510767</c:v>
                </c:pt>
                <c:pt idx="192">
                  <c:v>5.6015367362987831</c:v>
                </c:pt>
                <c:pt idx="193">
                  <c:v>5.7263766593173386</c:v>
                </c:pt>
                <c:pt idx="194">
                  <c:v>5.8433392985952537</c:v>
                </c:pt>
                <c:pt idx="195">
                  <c:v>5.952188221582901</c:v>
                </c:pt>
                <c:pt idx="196">
                  <c:v>6.052699370276116</c:v>
                </c:pt>
                <c:pt idx="197">
                  <c:v>6.1446612913460399</c:v>
                </c:pt>
                <c:pt idx="198">
                  <c:v>6.2278753373237805</c:v>
                </c:pt>
                <c:pt idx="199">
                  <c:v>6.3021558383142633</c:v>
                </c:pt>
                <c:pt idx="200">
                  <c:v>6.3673302461366461</c:v>
                </c:pt>
                <c:pt idx="201">
                  <c:v>6.4232392499909565</c:v>
                </c:pt>
                <c:pt idx="202">
                  <c:v>6.4697368651443981</c:v>
                </c:pt>
                <c:pt idx="203">
                  <c:v>6.5066904952110463</c:v>
                </c:pt>
                <c:pt idx="204">
                  <c:v>6.5339809684604688</c:v>
                </c:pt>
                <c:pt idx="205">
                  <c:v>6.5515025497196575</c:v>
                </c:pt>
                <c:pt idx="206">
                  <c:v>6.5591629281136647</c:v>
                </c:pt>
                <c:pt idx="207">
                  <c:v>6.5568831820543778</c:v>
                </c:pt>
                <c:pt idx="208">
                  <c:v>6.5445977223478167</c:v>
                </c:pt>
                <c:pt idx="209">
                  <c:v>6.52225421458553</c:v>
                </c:pt>
                <c:pt idx="210">
                  <c:v>6.4898134818020026</c:v>
                </c:pt>
                <c:pt idx="211">
                  <c:v>6.4472493886385109</c:v>
                </c:pt>
                <c:pt idx="212">
                  <c:v>6.3945487080841303</c:v>
                </c:pt>
                <c:pt idx="213">
                  <c:v>6.3317109719615701</c:v>
                </c:pt>
                <c:pt idx="214">
                  <c:v>6.258748306297548</c:v>
                </c:pt>
                <c:pt idx="215">
                  <c:v>6.1756852527321371</c:v>
                </c:pt>
                <c:pt idx="216">
                  <c:v>6.0825585770840007</c:v>
                </c:pt>
                <c:pt idx="217">
                  <c:v>5.9794170661991757</c:v>
                </c:pt>
                <c:pt idx="218">
                  <c:v>5.8663213141746837</c:v>
                </c:pt>
                <c:pt idx="219">
                  <c:v>5.7433434990238084</c:v>
                </c:pt>
                <c:pt idx="220">
                  <c:v>5.6105671508330488</c:v>
                </c:pt>
                <c:pt idx="221">
                  <c:v>5.4680869124073297</c:v>
                </c:pt>
                <c:pt idx="222">
                  <c:v>5.316008293387199</c:v>
                </c:pt>
                <c:pt idx="223">
                  <c:v>5.1544474187639935</c:v>
                </c:pt>
                <c:pt idx="224">
                  <c:v>4.9835307726908695</c:v>
                </c:pt>
                <c:pt idx="225">
                  <c:v>4.8033949384375774</c:v>
                </c:pt>
                <c:pt idx="226">
                  <c:v>4.6141863352021346</c:v>
                </c:pt>
                <c:pt idx="227">
                  <c:v>4.4160609530908914</c:v>
                </c:pt>
                <c:pt idx="228">
                  <c:v>4.2091840857203806</c:v>
                </c:pt>
                <c:pt idx="229">
                  <c:v>3.9937300623079182</c:v>
                </c:pt>
                <c:pt idx="230">
                  <c:v>3.7698819799057901</c:v>
                </c:pt>
                <c:pt idx="231">
                  <c:v>3.5378314355690463</c:v>
                </c:pt>
                <c:pt idx="232">
                  <c:v>3.2977782587489628</c:v>
                </c:pt>
                <c:pt idx="233">
                  <c:v>3.0499302460542594</c:v>
                </c:pt>
                <c:pt idx="234">
                  <c:v>2.7945028966132668</c:v>
                </c:pt>
                <c:pt idx="235">
                  <c:v>2.5317191506982226</c:v>
                </c:pt>
                <c:pt idx="236">
                  <c:v>2.2618091302505263</c:v>
                </c:pt>
                <c:pt idx="237">
                  <c:v>1.9850098814908961</c:v>
                </c:pt>
                <c:pt idx="238">
                  <c:v>1.7015651217889172</c:v>
                </c:pt>
                <c:pt idx="239">
                  <c:v>1.4117249883205432</c:v>
                </c:pt>
                <c:pt idx="240">
                  <c:v>1.115745792274879</c:v>
                </c:pt>
                <c:pt idx="241">
                  <c:v>0.81388977388007788</c:v>
                </c:pt>
                <c:pt idx="242">
                  <c:v>0.5064248630911834</c:v>
                </c:pt>
                <c:pt idx="243">
                  <c:v>0.193624443159365</c:v>
                </c:pt>
                <c:pt idx="244">
                  <c:v>-0.12423288193861026</c:v>
                </c:pt>
                <c:pt idx="245">
                  <c:v>-0.4468635163508452</c:v>
                </c:pt>
                <c:pt idx="246">
                  <c:v>-0.77397909751073257</c:v>
                </c:pt>
                <c:pt idx="247">
                  <c:v>-1.1052867178324277</c:v>
                </c:pt>
                <c:pt idx="248">
                  <c:v>-1.4404891419267187</c:v>
                </c:pt>
                <c:pt idx="249">
                  <c:v>-1.779285022766885</c:v>
                </c:pt>
                <c:pt idx="250">
                  <c:v>-2.1213691115959818</c:v>
                </c:pt>
                <c:pt idx="251">
                  <c:v>-2.4664324662865056</c:v>
                </c:pt>
                <c:pt idx="252">
                  <c:v>-2.8141626574597467</c:v>
                </c:pt>
                <c:pt idx="253">
                  <c:v>-3.1642439702884531</c:v>
                </c:pt>
                <c:pt idx="254">
                  <c:v>-3.5163576056310148</c:v>
                </c:pt>
                <c:pt idx="255">
                  <c:v>-3.8701818763087203</c:v>
                </c:pt>
                <c:pt idx="256">
                  <c:v>-4.2253924047535065</c:v>
                </c:pt>
                <c:pt idx="257">
                  <c:v>-4.5816623165140982</c:v>
                </c:pt>
                <c:pt idx="258">
                  <c:v>-4.9386624334011913</c:v>
                </c:pt>
                <c:pt idx="259">
                  <c:v>-5.2960614654271012</c:v>
                </c:pt>
                <c:pt idx="260">
                  <c:v>-5.6535262020390746</c:v>
                </c:pt>
                <c:pt idx="261">
                  <c:v>-6.0107217029851654</c:v>
                </c:pt>
                <c:pt idx="262">
                  <c:v>-6.3673114893307456</c:v>
                </c:pt>
                <c:pt idx="263">
                  <c:v>-6.7229577338185891</c:v>
                </c:pt>
                <c:pt idx="264">
                  <c:v>-7.0773214544714165</c:v>
                </c:pt>
                <c:pt idx="265">
                  <c:v>-7.4300627060970328</c:v>
                </c:pt>
                <c:pt idx="266">
                  <c:v>-7.7808407749714661</c:v>
                </c:pt>
                <c:pt idx="267">
                  <c:v>-8.1293143760614157</c:v>
                </c:pt>
                <c:pt idx="268">
                  <c:v>-8.4751418508608367</c:v>
                </c:pt>
                <c:pt idx="269">
                  <c:v>-8.8179813697166765</c:v>
                </c:pt>
                <c:pt idx="270">
                  <c:v>-9.157491134630277</c:v>
                </c:pt>
                <c:pt idx="271">
                  <c:v>-9.4933295887976783</c:v>
                </c:pt>
                <c:pt idx="272">
                  <c:v>-9.8251556277577947</c:v>
                </c:pt>
                <c:pt idx="273">
                  <c:v>-10.152628814872969</c:v>
                </c:pt>
                <c:pt idx="274">
                  <c:v>-10.475409603678372</c:v>
                </c:pt>
                <c:pt idx="275">
                  <c:v>-10.793159562202845</c:v>
                </c:pt>
                <c:pt idx="276">
                  <c:v>-11.105541605251005</c:v>
                </c:pt>
                <c:pt idx="277">
                  <c:v>-11.412220230874254</c:v>
                </c:pt>
                <c:pt idx="278">
                  <c:v>-11.712861764562717</c:v>
                </c:pt>
                <c:pt idx="279">
                  <c:v>-12.00713460939221</c:v>
                </c:pt>
                <c:pt idx="280">
                  <c:v>-12.294709501743114</c:v>
                </c:pt>
                <c:pt idx="281">
                  <c:v>-12.575259776951953</c:v>
                </c:pt>
                <c:pt idx="282">
                  <c:v>-12.848461640437563</c:v>
                </c:pt>
                <c:pt idx="283">
                  <c:v>-13.113994447547725</c:v>
                </c:pt>
                <c:pt idx="284">
                  <c:v>-13.371540991414236</c:v>
                </c:pt>
                <c:pt idx="285">
                  <c:v>-13.620787799198865</c:v>
                </c:pt>
                <c:pt idx="286">
                  <c:v>-13.861425437064668</c:v>
                </c:pt>
                <c:pt idx="287">
                  <c:v>-14.093148823378442</c:v>
                </c:pt>
                <c:pt idx="288">
                  <c:v>-14.315657551894901</c:v>
                </c:pt>
                <c:pt idx="289">
                  <c:v>-14.528656223479175</c:v>
                </c:pt>
                <c:pt idx="290">
                  <c:v>-14.73185478599919</c:v>
                </c:pt>
                <c:pt idx="291">
                  <c:v>-14.924968885328099</c:v>
                </c:pt>
                <c:pt idx="292">
                  <c:v>-15.107720224037394</c:v>
                </c:pt>
                <c:pt idx="293">
                  <c:v>-15.279836929288763</c:v>
                </c:pt>
                <c:pt idx="294">
                  <c:v>-15.441053930838393</c:v>
                </c:pt>
                <c:pt idx="295">
                  <c:v>-15.591113346143743</c:v>
                </c:pt>
                <c:pt idx="296">
                  <c:v>-15.72976487532344</c:v>
                </c:pt>
                <c:pt idx="297">
                  <c:v>-15.856766203520579</c:v>
                </c:pt>
                <c:pt idx="298">
                  <c:v>-15.971883411792078</c:v>
                </c:pt>
                <c:pt idx="299">
                  <c:v>-16.07489139503889</c:v>
                </c:pt>
                <c:pt idx="300">
                  <c:v>-16.165574286362812</c:v>
                </c:pt>
                <c:pt idx="301">
                  <c:v>-16.243725888636277</c:v>
                </c:pt>
                <c:pt idx="302">
                  <c:v>-16.309150110888254</c:v>
                </c:pt>
                <c:pt idx="303">
                  <c:v>-16.361661409609951</c:v>
                </c:pt>
                <c:pt idx="304">
                  <c:v>-16.401085234338211</c:v>
                </c:pt>
                <c:pt idx="305">
                  <c:v>-16.427258475638837</c:v>
                </c:pt>
                <c:pt idx="306">
                  <c:v>-16.440029915352738</c:v>
                </c:pt>
                <c:pt idx="307">
                  <c:v>-16.439260677535685</c:v>
                </c:pt>
                <c:pt idx="308">
                  <c:v>-16.424824678796767</c:v>
                </c:pt>
                <c:pt idx="309">
                  <c:v>-16.396609076868003</c:v>
                </c:pt>
                <c:pt idx="310">
                  <c:v>-16.354514715876576</c:v>
                </c:pt>
                <c:pt idx="311">
                  <c:v>-16.298456566777077</c:v>
                </c:pt>
                <c:pt idx="312">
                  <c:v>-16.228364161484706</c:v>
                </c:pt>
                <c:pt idx="313">
                  <c:v>-16.144182018625202</c:v>
                </c:pt>
                <c:pt idx="314">
                  <c:v>-16.045870059321032</c:v>
                </c:pt>
                <c:pt idx="315">
                  <c:v>-15.933404011656648</c:v>
                </c:pt>
                <c:pt idx="316">
                  <c:v>-15.806775800487912</c:v>
                </c:pt>
                <c:pt idx="317">
                  <c:v>-15.665993921982931</c:v>
                </c:pt>
                <c:pt idx="318">
                  <c:v>-15.511083800375559</c:v>
                </c:pt>
                <c:pt idx="319">
                  <c:v>-15.342088123616804</c:v>
                </c:pt>
                <c:pt idx="320">
                  <c:v>-15.159067158037146</c:v>
                </c:pt>
                <c:pt idx="321">
                  <c:v>-14.962099037881217</c:v>
                </c:pt>
                <c:pt idx="322">
                  <c:v>-14.751280027613689</c:v>
                </c:pt>
                <c:pt idx="323">
                  <c:v>-14.526724755982286</c:v>
                </c:pt>
                <c:pt idx="324">
                  <c:v>-14.288566418373648</c:v>
                </c:pt>
                <c:pt idx="325">
                  <c:v>-14.036956945622023</c:v>
                </c:pt>
                <c:pt idx="326">
                  <c:v>-13.772067137716817</c:v>
                </c:pt>
                <c:pt idx="327">
                  <c:v>-13.494086758481785</c:v>
                </c:pt>
                <c:pt idx="328">
                  <c:v>-13.203224591401522</c:v>
                </c:pt>
                <c:pt idx="329">
                  <c:v>-12.899708453840958</c:v>
                </c:pt>
                <c:pt idx="330">
                  <c:v>-12.583785165554445</c:v>
                </c:pt>
                <c:pt idx="331">
                  <c:v>-12.255720474399482</c:v>
                </c:pt>
                <c:pt idx="332">
                  <c:v>-11.915798933702263</c:v>
                </c:pt>
                <c:pt idx="333">
                  <c:v>-11.564323730476644</c:v>
                </c:pt>
                <c:pt idx="334">
                  <c:v>-11.201616465390771</c:v>
                </c:pt>
                <c:pt idx="335">
                  <c:v>-10.828016881295184</c:v>
                </c:pt>
                <c:pt idx="336">
                  <c:v>-10.443882540430991</c:v>
                </c:pt>
                <c:pt idx="337">
                  <c:v>-10.049588449425755</c:v>
                </c:pt>
                <c:pt idx="338">
                  <c:v>-9.6455266328922562</c:v>
                </c:pt>
                <c:pt idx="339">
                  <c:v>-9.2321056527927112</c:v>
                </c:pt>
                <c:pt idx="340">
                  <c:v>-8.8097500775221533</c:v>
                </c:pt>
                <c:pt idx="341">
                  <c:v>-8.3788998984631462</c:v>
                </c:pt>
                <c:pt idx="342">
                  <c:v>-7.9400098957149794</c:v>
                </c:pt>
                <c:pt idx="343">
                  <c:v>-7.4935489551949104</c:v>
                </c:pt>
                <c:pt idx="344">
                  <c:v>-7.0399993356072628</c:v>
                </c:pt>
                <c:pt idx="345">
                  <c:v>-6.579855889636292</c:v>
                </c:pt>
                <c:pt idx="346">
                  <c:v>-6.113625242804801</c:v>
                </c:pt>
                <c:pt idx="347">
                  <c:v>-5.6418249257487787</c:v>
                </c:pt>
                <c:pt idx="348">
                  <c:v>-5.1649824711776091</c:v>
                </c:pt>
                <c:pt idx="349">
                  <c:v>-4.6836344707069202</c:v>
                </c:pt>
                <c:pt idx="350">
                  <c:v>-4.19832559903125</c:v>
                </c:pt>
                <c:pt idx="351">
                  <c:v>-3.7096076100076516</c:v>
                </c:pt>
                <c:pt idx="352">
                  <c:v>-3.2180383013005667</c:v>
                </c:pt>
                <c:pt idx="353">
                  <c:v>-2.724180460481648</c:v>
                </c:pt>
                <c:pt idx="354">
                  <c:v>-2.2286007884467836</c:v>
                </c:pt>
                <c:pt idx="355">
                  <c:v>-1.7318688087782448</c:v>
                </c:pt>
                <c:pt idx="356">
                  <c:v>-1.2345557684250252</c:v>
                </c:pt>
                <c:pt idx="357">
                  <c:v>-0.73723352711203916</c:v>
                </c:pt>
                <c:pt idx="358">
                  <c:v>-0.24047344749305921</c:v>
                </c:pt>
                <c:pt idx="359">
                  <c:v>0.25515471292737857</c:v>
                </c:pt>
                <c:pt idx="360">
                  <c:v>0.74908390734594832</c:v>
                </c:pt>
                <c:pt idx="361">
                  <c:v>1.2407508890607915</c:v>
                </c:pt>
                <c:pt idx="362">
                  <c:v>1.7295972922754572</c:v>
                </c:pt>
                <c:pt idx="363">
                  <c:v>2.2150706908616939</c:v>
                </c:pt>
                <c:pt idx="364">
                  <c:v>2.6966256347225226</c:v>
                </c:pt>
                <c:pt idx="365">
                  <c:v>3.1737246633538234</c:v>
                </c:pt>
                <c:pt idx="366">
                  <c:v>3.645839283924488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9-B84A-A3DC-7C7C0ACDB169}"/>
            </c:ext>
          </c:extLst>
        </c:ser>
        <c:ser>
          <c:idx val="2"/>
          <c:order val="2"/>
          <c:tx>
            <c:strRef>
              <c:f>Sheet1!$AO$4</c:f>
              <c:strCache>
                <c:ptCount val="1"/>
                <c:pt idx="0">
                  <c:v>Obliquity Effect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Sheet1!$AO$5:$AO$371</c:f>
              <c:numCache>
                <c:formatCode>0.00000</c:formatCode>
                <c:ptCount val="367"/>
                <c:pt idx="0">
                  <c:v>3.6705872699326392</c:v>
                </c:pt>
                <c:pt idx="1">
                  <c:v>4.0070656440332186</c:v>
                </c:pt>
                <c:pt idx="2">
                  <c:v>4.3378386655920167</c:v>
                </c:pt>
                <c:pt idx="3">
                  <c:v>4.6624437078514802</c:v>
                </c:pt>
                <c:pt idx="4">
                  <c:v>4.9804300654786857</c:v>
                </c:pt>
                <c:pt idx="5">
                  <c:v>5.2913597588528773</c:v>
                </c:pt>
                <c:pt idx="6">
                  <c:v>5.5948082943791633</c:v>
                </c:pt>
                <c:pt idx="7">
                  <c:v>5.8903653766535626</c:v>
                </c:pt>
                <c:pt idx="8">
                  <c:v>6.1776355737235917</c:v>
                </c:pt>
                <c:pt idx="9">
                  <c:v>6.4562389318493842</c:v>
                </c:pt>
                <c:pt idx="10">
                  <c:v>6.7258115394342894</c:v>
                </c:pt>
                <c:pt idx="11">
                  <c:v>6.9860060399419126</c:v>
                </c:pt>
                <c:pt idx="12">
                  <c:v>7.2364920913958031</c:v>
                </c:pt>
                <c:pt idx="13">
                  <c:v>7.4769567748012378</c:v>
                </c:pt>
                <c:pt idx="14">
                  <c:v>7.7071049496223623</c:v>
                </c:pt>
                <c:pt idx="15">
                  <c:v>7.9266595573180894</c:v>
                </c:pt>
                <c:pt idx="16">
                  <c:v>8.1353618739954072</c:v>
                </c:pt>
                <c:pt idx="17">
                  <c:v>8.3329717114495452</c:v>
                </c:pt>
                <c:pt idx="18">
                  <c:v>8.5192675697048799</c:v>
                </c:pt>
                <c:pt idx="19">
                  <c:v>8.694046740724616</c:v>
                </c:pt>
                <c:pt idx="20">
                  <c:v>8.857125365272168</c:v>
                </c:pt>
                <c:pt idx="21">
                  <c:v>9.0083384448598736</c:v>
                </c:pt>
                <c:pt idx="22">
                  <c:v>9.1475398093828062</c:v>
                </c:pt>
                <c:pt idx="23">
                  <c:v>9.2746020438487449</c:v>
                </c:pt>
                <c:pt idx="24">
                  <c:v>9.3894163750057942</c:v>
                </c:pt>
                <c:pt idx="25">
                  <c:v>9.4918925204151492</c:v>
                </c:pt>
                <c:pt idx="26">
                  <c:v>9.5819585019878559</c:v>
                </c:pt>
                <c:pt idx="27">
                  <c:v>9.6595604264221038</c:v>
                </c:pt>
                <c:pt idx="28">
                  <c:v>9.7246622341506281</c:v>
                </c:pt>
                <c:pt idx="29">
                  <c:v>9.7772454198825471</c:v>
                </c:pt>
                <c:pt idx="30">
                  <c:v>9.8173087264785863</c:v>
                </c:pt>
                <c:pt idx="31">
                  <c:v>9.8448678143108737</c:v>
                </c:pt>
                <c:pt idx="32">
                  <c:v>9.8599549088539788</c:v>
                </c:pt>
                <c:pt idx="33">
                  <c:v>9.8626184281297355</c:v>
                </c:pt>
                <c:pt idx="34">
                  <c:v>9.85292259257767</c:v>
                </c:pt>
                <c:pt idx="35">
                  <c:v>9.8309470192066328</c:v>
                </c:pt>
                <c:pt idx="36">
                  <c:v>9.7967863021631274</c:v>
                </c:pt>
                <c:pt idx="37">
                  <c:v>9.750549581554651</c:v>
                </c:pt>
                <c:pt idx="38">
                  <c:v>9.6923601026578581</c:v>
                </c:pt>
                <c:pt idx="39">
                  <c:v>9.6223547669892469</c:v>
                </c:pt>
                <c:pt idx="40">
                  <c:v>9.5406836771730923</c:v>
                </c:pt>
                <c:pt idx="41">
                  <c:v>9.4475096771839162</c:v>
                </c:pt>
                <c:pt idx="42">
                  <c:v>9.3430078892256461</c:v>
                </c:pt>
                <c:pt idx="43">
                  <c:v>9.227365249342256</c:v>
                </c:pt>
                <c:pt idx="44">
                  <c:v>9.100780042221686</c:v>
                </c:pt>
                <c:pt idx="45">
                  <c:v>8.9634614370572763</c:v>
                </c:pt>
                <c:pt idx="46">
                  <c:v>8.8156290254344185</c:v>
                </c:pt>
                <c:pt idx="47">
                  <c:v>8.6575123618904399</c:v>
                </c:pt>
                <c:pt idx="48">
                  <c:v>8.4893505091515635</c:v>
                </c:pt>
                <c:pt idx="49">
                  <c:v>8.311391587513981</c:v>
                </c:pt>
                <c:pt idx="50">
                  <c:v>8.1238923301600607</c:v>
                </c:pt>
                <c:pt idx="51">
                  <c:v>7.9271176447789458</c:v>
                </c:pt>
                <c:pt idx="52">
                  <c:v>7.7213401815854468</c:v>
                </c:pt>
                <c:pt idx="53">
                  <c:v>7.5068399096608118</c:v>
                </c:pt>
                <c:pt idx="54">
                  <c:v>7.2839037001824636</c:v>
                </c:pt>
                <c:pt idx="55">
                  <c:v>7.0528249181916181</c:v>
                </c:pt>
                <c:pt idx="56">
                  <c:v>6.8139030234096936</c:v>
                </c:pt>
                <c:pt idx="57">
                  <c:v>6.5674431780958002</c:v>
                </c:pt>
                <c:pt idx="58">
                  <c:v>6.3137558659932438</c:v>
                </c:pt>
                <c:pt idx="59">
                  <c:v>6.0531565185870022</c:v>
                </c:pt>
                <c:pt idx="60">
                  <c:v>5.7859651510532331</c:v>
                </c:pt>
                <c:pt idx="61">
                  <c:v>5.5125060072566612</c:v>
                </c:pt>
                <c:pt idx="62">
                  <c:v>5.2331072130768916</c:v>
                </c:pt>
                <c:pt idx="63">
                  <c:v>4.9481004399171979</c:v>
                </c:pt>
                <c:pt idx="64">
                  <c:v>4.6578205756825355</c:v>
                </c:pt>
                <c:pt idx="65">
                  <c:v>4.3626054049848335</c:v>
                </c:pt>
                <c:pt idx="66">
                  <c:v>4.0627952977499717</c:v>
                </c:pt>
                <c:pt idx="67">
                  <c:v>3.7587329052612404</c:v>
                </c:pt>
                <c:pt idx="68">
                  <c:v>3.4507628655142071</c:v>
                </c:pt>
                <c:pt idx="69">
                  <c:v>3.1392315147568297</c:v>
                </c:pt>
                <c:pt idx="70">
                  <c:v>2.8244866070322132</c:v>
                </c:pt>
                <c:pt idx="71">
                  <c:v>2.5068770406915064</c:v>
                </c:pt>
                <c:pt idx="72">
                  <c:v>2.1867525907800882</c:v>
                </c:pt>
                <c:pt idx="73">
                  <c:v>1.8644636491796973</c:v>
                </c:pt>
                <c:pt idx="74">
                  <c:v>1.5403609691434212</c:v>
                </c:pt>
                <c:pt idx="75">
                  <c:v>1.2147954160755035</c:v>
                </c:pt>
                <c:pt idx="76">
                  <c:v>0.88811772343183293</c:v>
                </c:pt>
                <c:pt idx="77">
                  <c:v>0.56067825255809112</c:v>
                </c:pt>
                <c:pt idx="78">
                  <c:v>0.23282675838299838</c:v>
                </c:pt>
                <c:pt idx="79">
                  <c:v>-9.5087842528528199E-2</c:v>
                </c:pt>
                <c:pt idx="80">
                  <c:v>-0.42271769965736894</c:v>
                </c:pt>
                <c:pt idx="81">
                  <c:v>-0.74971625311809476</c:v>
                </c:pt>
                <c:pt idx="82">
                  <c:v>-1.0757384563380583</c:v>
                </c:pt>
                <c:pt idx="83">
                  <c:v>-1.4004409949072851</c:v>
                </c:pt>
                <c:pt idx="84">
                  <c:v>-1.723482505240554</c:v>
                </c:pt>
                <c:pt idx="85">
                  <c:v>-2.0445237902083591</c:v>
                </c:pt>
                <c:pt idx="86">
                  <c:v>-2.363228035187376</c:v>
                </c:pt>
                <c:pt idx="87">
                  <c:v>-2.6792610225938915</c:v>
                </c:pt>
                <c:pt idx="88">
                  <c:v>-2.992291345304011</c:v>
                </c:pt>
                <c:pt idx="89">
                  <c:v>-3.3019906214049115</c:v>
                </c:pt>
                <c:pt idx="90">
                  <c:v>-3.6080337085072642</c:v>
                </c:pt>
                <c:pt idx="91">
                  <c:v>-3.9100989187111281</c:v>
                </c:pt>
                <c:pt idx="92">
                  <c:v>-4.2078682352312171</c:v>
                </c:pt>
                <c:pt idx="93">
                  <c:v>-4.5010275288429966</c:v>
                </c:pt>
                <c:pt idx="94">
                  <c:v>-4.7892667772748609</c:v>
                </c:pt>
                <c:pt idx="95">
                  <c:v>-5.0722802856585076</c:v>
                </c:pt>
                <c:pt idx="96">
                  <c:v>-5.3497669089999818</c:v>
                </c:pt>
                <c:pt idx="97">
                  <c:v>-5.6214302775215401</c:v>
                </c:pt>
                <c:pt idx="98">
                  <c:v>-5.886979023100821</c:v>
                </c:pt>
                <c:pt idx="99">
                  <c:v>-6.1461270095944656</c:v>
                </c:pt>
                <c:pt idx="100">
                  <c:v>-6.3985935653252</c:v>
                </c:pt>
                <c:pt idx="101">
                  <c:v>-6.6441037178071838</c:v>
                </c:pt>
                <c:pt idx="102">
                  <c:v>-6.8823884331295631</c:v>
                </c:pt>
                <c:pt idx="103">
                  <c:v>-7.1131848559234641</c:v>
                </c:pt>
                <c:pt idx="104">
                  <c:v>-7.3362365540476731</c:v>
                </c:pt>
                <c:pt idx="105">
                  <c:v>-7.551293765500759</c:v>
                </c:pt>
                <c:pt idx="106">
                  <c:v>-7.7581136482333477</c:v>
                </c:pt>
                <c:pt idx="107">
                  <c:v>-7.9564605332261635</c:v>
                </c:pt>
                <c:pt idx="108">
                  <c:v>-8.1461061792520013</c:v>
                </c:pt>
                <c:pt idx="109">
                  <c:v>-8.326830031096506</c:v>
                </c:pt>
                <c:pt idx="110">
                  <c:v>-8.4984194795604253</c:v>
                </c:pt>
                <c:pt idx="111">
                  <c:v>-8.660670123497539</c:v>
                </c:pt>
                <c:pt idx="112">
                  <c:v>-8.8133860339495698</c:v>
                </c:pt>
                <c:pt idx="113">
                  <c:v>-8.956380018953837</c:v>
                </c:pt>
                <c:pt idx="114">
                  <c:v>-9.0894738897775369</c:v>
                </c:pt>
                <c:pt idx="115">
                  <c:v>-9.2124987279788684</c:v>
                </c:pt>
                <c:pt idx="116">
                  <c:v>-9.3252951518804821</c:v>
                </c:pt>
                <c:pt idx="117">
                  <c:v>-9.4277135831800365</c:v>
                </c:pt>
                <c:pt idx="118">
                  <c:v>-9.5196145119165578</c:v>
                </c:pt>
                <c:pt idx="119">
                  <c:v>-9.6008687603013243</c:v>
                </c:pt>
                <c:pt idx="120">
                  <c:v>-9.671357743926194</c:v>
                </c:pt>
                <c:pt idx="121">
                  <c:v>-9.730973729931037</c:v>
                </c:pt>
                <c:pt idx="122">
                  <c:v>-9.7796200914641815</c:v>
                </c:pt>
                <c:pt idx="123">
                  <c:v>-9.8172115572255905</c:v>
                </c:pt>
                <c:pt idx="124">
                  <c:v>-9.8436744557024554</c:v>
                </c:pt>
                <c:pt idx="125">
                  <c:v>-9.8589469530124916</c:v>
                </c:pt>
                <c:pt idx="126">
                  <c:v>-9.8629792832388432</c:v>
                </c:pt>
                <c:pt idx="127">
                  <c:v>-9.8557339705308493</c:v>
                </c:pt>
                <c:pt idx="128">
                  <c:v>-9.8371860418098152</c:v>
                </c:pt>
                <c:pt idx="129">
                  <c:v>-9.8073232291193904</c:v>
                </c:pt>
                <c:pt idx="130">
                  <c:v>-9.7661461604791953</c:v>
                </c:pt>
                <c:pt idx="131">
                  <c:v>-9.7136685381844927</c:v>
                </c:pt>
                <c:pt idx="132">
                  <c:v>-9.649917303460569</c:v>
                </c:pt>
                <c:pt idx="133">
                  <c:v>-9.5749327861153404</c:v>
                </c:pt>
                <c:pt idx="134">
                  <c:v>-9.4887688387434252</c:v>
                </c:pt>
                <c:pt idx="135">
                  <c:v>-9.3914929531975702</c:v>
                </c:pt>
                <c:pt idx="136">
                  <c:v>-9.2831863593414994</c:v>
                </c:pt>
                <c:pt idx="137">
                  <c:v>-9.1639441043344902</c:v>
                </c:pt>
                <c:pt idx="138">
                  <c:v>-9.0338751112255693</c:v>
                </c:pt>
                <c:pt idx="139">
                  <c:v>-8.8931022166058256</c:v>
                </c:pt>
                <c:pt idx="140">
                  <c:v>-8.7417621851483318</c:v>
                </c:pt>
                <c:pt idx="141">
                  <c:v>-8.5800057007882629</c:v>
                </c:pt>
                <c:pt idx="142">
                  <c:v>-8.4079973338131424</c:v>
                </c:pt>
                <c:pt idx="143">
                  <c:v>-8.2259154813679913</c:v>
                </c:pt>
                <c:pt idx="144">
                  <c:v>-8.0339522833049841</c:v>
                </c:pt>
                <c:pt idx="145">
                  <c:v>-7.8323135098627574</c:v>
                </c:pt>
                <c:pt idx="146">
                  <c:v>-7.6212184221582788</c:v>
                </c:pt>
                <c:pt idx="147">
                  <c:v>-7.4008996044618698</c:v>
                </c:pt>
                <c:pt idx="148">
                  <c:v>-7.1716027672140967</c:v>
                </c:pt>
                <c:pt idx="149">
                  <c:v>-6.9335865218621962</c:v>
                </c:pt>
                <c:pt idx="150">
                  <c:v>-6.6871221258446099</c:v>
                </c:pt>
                <c:pt idx="151">
                  <c:v>-6.4324931974254582</c:v>
                </c:pt>
                <c:pt idx="152">
                  <c:v>-6.1699954021078725</c:v>
                </c:pt>
                <c:pt idx="153">
                  <c:v>-5.8999361083969575</c:v>
                </c:pt>
                <c:pt idx="154">
                  <c:v>-5.6226340156808305</c:v>
                </c:pt>
                <c:pt idx="155">
                  <c:v>-5.3384187520010755</c:v>
                </c:pt>
                <c:pt idx="156">
                  <c:v>-5.0476304439316664</c:v>
                </c:pt>
                <c:pt idx="157">
                  <c:v>-4.7506192594395316</c:v>
                </c:pt>
                <c:pt idx="158">
                  <c:v>-4.447744921718197</c:v>
                </c:pt>
                <c:pt idx="159">
                  <c:v>-4.1393761997723573</c:v>
                </c:pt>
                <c:pt idx="160">
                  <c:v>-3.8258903719512887</c:v>
                </c:pt>
                <c:pt idx="161">
                  <c:v>-3.5076726665370188</c:v>
                </c:pt>
                <c:pt idx="162">
                  <c:v>-3.1851156798909415</c:v>
                </c:pt>
                <c:pt idx="163">
                  <c:v>-2.8586187726667731</c:v>
                </c:pt>
                <c:pt idx="164">
                  <c:v>-2.5285874488768059</c:v>
                </c:pt>
                <c:pt idx="165">
                  <c:v>-2.1954327141164072</c:v>
                </c:pt>
                <c:pt idx="166">
                  <c:v>-1.8595704200925525</c:v>
                </c:pt>
                <c:pt idx="167">
                  <c:v>-1.5214205942661465</c:v>
                </c:pt>
                <c:pt idx="168">
                  <c:v>-1.1814067566749031</c:v>
                </c:pt>
                <c:pt idx="169">
                  <c:v>-0.83995522804809752</c:v>
                </c:pt>
                <c:pt idx="170">
                  <c:v>-0.49749442907153707</c:v>
                </c:pt>
                <c:pt idx="171">
                  <c:v>-0.15445417291107333</c:v>
                </c:pt>
                <c:pt idx="172">
                  <c:v>0.18873504440063016</c:v>
                </c:pt>
                <c:pt idx="173">
                  <c:v>0.53164275675584349</c:v>
                </c:pt>
                <c:pt idx="174">
                  <c:v>0.87383923833715471</c:v>
                </c:pt>
                <c:pt idx="175">
                  <c:v>1.2148962129252254</c:v>
                </c:pt>
                <c:pt idx="176">
                  <c:v>1.5543875565670646</c:v>
                </c:pt>
                <c:pt idx="177">
                  <c:v>1.8918899946863235</c:v>
                </c:pt>
                <c:pt idx="178">
                  <c:v>2.2269837890938788</c:v>
                </c:pt>
                <c:pt idx="179">
                  <c:v>2.5592534128782063</c:v>
                </c:pt>
                <c:pt idx="180">
                  <c:v>2.888288213412693</c:v>
                </c:pt>
                <c:pt idx="181">
                  <c:v>3.2136830594919275</c:v>
                </c:pt>
                <c:pt idx="182">
                  <c:v>3.5350389706722467</c:v>
                </c:pt>
                <c:pt idx="183">
                  <c:v>3.8519637301463945</c:v>
                </c:pt>
                <c:pt idx="184">
                  <c:v>4.1640724741970985</c:v>
                </c:pt>
                <c:pt idx="185">
                  <c:v>4.470988262080823</c:v>
                </c:pt>
                <c:pt idx="186">
                  <c:v>4.7723426217646647</c:v>
                </c:pt>
                <c:pt idx="187">
                  <c:v>5.0677760713405746</c:v>
                </c:pt>
                <c:pt idx="188">
                  <c:v>5.3569386148527656</c:v>
                </c:pt>
                <c:pt idx="189">
                  <c:v>5.6394902115658851</c:v>
                </c:pt>
                <c:pt idx="190">
                  <c:v>5.9151012178327278</c:v>
                </c:pt>
                <c:pt idx="191">
                  <c:v>6.1834528008689063</c:v>
                </c:pt>
                <c:pt idx="192">
                  <c:v>6.4442373238727555</c:v>
                </c:pt>
                <c:pt idx="193">
                  <c:v>6.6971587020729544</c:v>
                </c:pt>
                <c:pt idx="194">
                  <c:v>6.9419327294207278</c:v>
                </c:pt>
                <c:pt idx="195">
                  <c:v>7.1782873757782681</c:v>
                </c:pt>
                <c:pt idx="196">
                  <c:v>7.4059630545833102</c:v>
                </c:pt>
                <c:pt idx="197">
                  <c:v>7.6247128609963966</c:v>
                </c:pt>
                <c:pt idx="198">
                  <c:v>7.8343027814651691</c:v>
                </c:pt>
                <c:pt idx="199">
                  <c:v>8.0345118729221667</c:v>
                </c:pt>
                <c:pt idx="200">
                  <c:v>8.2251324156054011</c:v>
                </c:pt>
                <c:pt idx="201">
                  <c:v>8.4059700365104391</c:v>
                </c:pt>
                <c:pt idx="202">
                  <c:v>8.5768438061619463</c:v>
                </c:pt>
                <c:pt idx="203">
                  <c:v>8.7375863092732402</c:v>
                </c:pt>
                <c:pt idx="204">
                  <c:v>8.8880436885560243</c:v>
                </c:pt>
                <c:pt idx="205">
                  <c:v>9.0280756652961145</c:v>
                </c:pt>
                <c:pt idx="206">
                  <c:v>9.1575555348906619</c:v>
                </c:pt>
                <c:pt idx="207">
                  <c:v>9.2763701399272804</c:v>
                </c:pt>
                <c:pt idx="208">
                  <c:v>9.3844198216672225</c:v>
                </c:pt>
                <c:pt idx="209">
                  <c:v>9.4816183499564204</c:v>
                </c:pt>
                <c:pt idx="210">
                  <c:v>9.567892834543045</c:v>
                </c:pt>
                <c:pt idx="211">
                  <c:v>9.6431836170470433</c:v>
                </c:pt>
                <c:pt idx="212">
                  <c:v>9.7074441458457841</c:v>
                </c:pt>
                <c:pt idx="213">
                  <c:v>9.7606408346480293</c:v>
                </c:pt>
                <c:pt idx="214">
                  <c:v>9.8027529059517065</c:v>
                </c:pt>
                <c:pt idx="215">
                  <c:v>9.833772220534911</c:v>
                </c:pt>
                <c:pt idx="216">
                  <c:v>9.8537030941047306</c:v>
                </c:pt>
                <c:pt idx="217">
                  <c:v>9.862562102222455</c:v>
                </c:pt>
                <c:pt idx="218">
                  <c:v>9.8603778746017952</c:v>
                </c:pt>
                <c:pt idx="219">
                  <c:v>9.8471908798435379</c:v>
                </c:pt>
                <c:pt idx="220">
                  <c:v>9.823053201655398</c:v>
                </c:pt>
                <c:pt idx="221">
                  <c:v>9.7880283075566012</c:v>
                </c:pt>
                <c:pt idx="222">
                  <c:v>9.7421908110432014</c:v>
                </c:pt>
                <c:pt idx="223">
                  <c:v>9.6856262281473846</c:v>
                </c:pt>
                <c:pt idx="224">
                  <c:v>9.6184307292808171</c:v>
                </c:pt>
                <c:pt idx="225">
                  <c:v>9.5407108872116169</c:v>
                </c:pt>
                <c:pt idx="226">
                  <c:v>9.4525834219365379</c:v>
                </c:pt>
                <c:pt idx="227">
                  <c:v>9.3541749434683652</c:v>
                </c:pt>
                <c:pt idx="228">
                  <c:v>9.2456216926638035</c:v>
                </c:pt>
                <c:pt idx="229">
                  <c:v>9.1270692812772722</c:v>
                </c:pt>
                <c:pt idx="230">
                  <c:v>8.9986724319636551</c:v>
                </c:pt>
                <c:pt idx="231">
                  <c:v>8.8605947183860962</c:v>
                </c:pt>
                <c:pt idx="232">
                  <c:v>8.7130083057512593</c:v>
                </c:pt>
                <c:pt idx="233">
                  <c:v>8.556093693239518</c:v>
                </c:pt>
                <c:pt idx="234">
                  <c:v>8.3900394574566235</c:v>
                </c:pt>
                <c:pt idx="235">
                  <c:v>8.2150419986866154</c:v>
                </c:pt>
                <c:pt idx="236">
                  <c:v>8.0313052892460064</c:v>
                </c:pt>
                <c:pt idx="237">
                  <c:v>7.8390406240905577</c:v>
                </c:pt>
                <c:pt idx="238">
                  <c:v>7.6384663752402275</c:v>
                </c:pt>
                <c:pt idx="239">
                  <c:v>7.4298077484019132</c:v>
                </c:pt>
                <c:pt idx="240">
                  <c:v>7.2132965444811816</c:v>
                </c:pt>
                <c:pt idx="241">
                  <c:v>6.9891709226540115</c:v>
                </c:pt>
                <c:pt idx="242">
                  <c:v>6.7576751684767942</c:v>
                </c:pt>
                <c:pt idx="243">
                  <c:v>6.5190594650714502</c:v>
                </c:pt>
                <c:pt idx="244">
                  <c:v>6.2735796680857447</c:v>
                </c:pt>
                <c:pt idx="245">
                  <c:v>6.0214970843283027</c:v>
                </c:pt>
                <c:pt idx="246">
                  <c:v>5.7630782540430801</c:v>
                </c:pt>
                <c:pt idx="247">
                  <c:v>5.4985947366291157</c:v>
                </c:pt>
                <c:pt idx="248">
                  <c:v>5.2283229005971634</c:v>
                </c:pt>
                <c:pt idx="249">
                  <c:v>4.9525437149860636</c:v>
                </c:pt>
                <c:pt idx="250">
                  <c:v>4.6715425463828524</c:v>
                </c:pt>
                <c:pt idx="251">
                  <c:v>4.3856089577509465</c:v>
                </c:pt>
                <c:pt idx="252">
                  <c:v>4.0950365095313828</c:v>
                </c:pt>
                <c:pt idx="253">
                  <c:v>3.8001225647100227</c:v>
                </c:pt>
                <c:pt idx="254">
                  <c:v>3.5011680947746981</c:v>
                </c:pt>
                <c:pt idx="255">
                  <c:v>3.1984774900437287</c:v>
                </c:pt>
                <c:pt idx="256">
                  <c:v>2.8923583690531132</c:v>
                </c:pt>
                <c:pt idx="257">
                  <c:v>2.5831213916195566</c:v>
                </c:pt>
                <c:pt idx="258">
                  <c:v>2.2710800723305056</c:v>
                </c:pt>
                <c:pt idx="259">
                  <c:v>1.9565505951229625</c:v>
                </c:pt>
                <c:pt idx="260">
                  <c:v>1.6398516284754123</c:v>
                </c:pt>
                <c:pt idx="261">
                  <c:v>1.32130414086987</c:v>
                </c:pt>
                <c:pt idx="262">
                  <c:v>1.0012312160154124</c:v>
                </c:pt>
                <c:pt idx="263">
                  <c:v>0.67995786852543461</c:v>
                </c:pt>
                <c:pt idx="264">
                  <c:v>0.35781085649171018</c:v>
                </c:pt>
                <c:pt idx="265">
                  <c:v>3.5118495722713305E-2</c:v>
                </c:pt>
                <c:pt idx="266">
                  <c:v>-0.28778952913285138</c:v>
                </c:pt>
                <c:pt idx="267">
                  <c:v>-0.610582356082773</c:v>
                </c:pt>
                <c:pt idx="268">
                  <c:v>-0.93292813816390208</c:v>
                </c:pt>
                <c:pt idx="269">
                  <c:v>-1.2544942402992092</c:v>
                </c:pt>
                <c:pt idx="270">
                  <c:v>-1.5749474369367817</c:v>
                </c:pt>
                <c:pt idx="271">
                  <c:v>-1.8939541163548483</c:v>
                </c:pt>
                <c:pt idx="272">
                  <c:v>-2.2111804868696936</c:v>
                </c:pt>
                <c:pt idx="273">
                  <c:v>-2.5262927874978232</c:v>
                </c:pt>
                <c:pt idx="274">
                  <c:v>-2.8389575055523437</c:v>
                </c:pt>
                <c:pt idx="275">
                  <c:v>-3.1488415964953447</c:v>
                </c:pt>
                <c:pt idx="276">
                  <c:v>-3.4556127118122504</c:v>
                </c:pt>
                <c:pt idx="277">
                  <c:v>-3.7589394312906279</c:v>
                </c:pt>
                <c:pt idx="278">
                  <c:v>-4.0584915031562332</c:v>
                </c:pt>
                <c:pt idx="279">
                  <c:v>-4.3539400903648584</c:v>
                </c:pt>
                <c:pt idx="280">
                  <c:v>-4.6449580226294529</c:v>
                </c:pt>
                <c:pt idx="281">
                  <c:v>-4.9312200585645769</c:v>
                </c:pt>
                <c:pt idx="282">
                  <c:v>-5.2124031534923461</c:v>
                </c:pt>
                <c:pt idx="283">
                  <c:v>-5.488186736159264</c:v>
                </c:pt>
                <c:pt idx="284">
                  <c:v>-5.7582529936570381</c:v>
                </c:pt>
                <c:pt idx="285">
                  <c:v>-6.0222871649341414</c:v>
                </c:pt>
                <c:pt idx="286">
                  <c:v>-6.2799778432445237</c:v>
                </c:pt>
                <c:pt idx="287">
                  <c:v>-6.5310172869943699</c:v>
                </c:pt>
                <c:pt idx="288">
                  <c:v>-6.7751017408534153</c:v>
                </c:pt>
                <c:pt idx="289">
                  <c:v>-7.0119317656073008</c:v>
                </c:pt>
                <c:pt idx="290">
                  <c:v>-7.2412125762765527</c:v>
                </c:pt>
                <c:pt idx="291">
                  <c:v>-7.4626543917787558</c:v>
                </c:pt>
                <c:pt idx="292">
                  <c:v>-7.6759727923652008</c:v>
                </c:pt>
                <c:pt idx="293">
                  <c:v>-7.8808890864618206</c:v>
                </c:pt>
                <c:pt idx="294">
                  <c:v>-8.077130688074476</c:v>
                </c:pt>
                <c:pt idx="295">
                  <c:v>-8.2644315012379366</c:v>
                </c:pt>
                <c:pt idx="296">
                  <c:v>-8.4425323148057032</c:v>
                </c:pt>
                <c:pt idx="297">
                  <c:v>-8.6111812047070089</c:v>
                </c:pt>
                <c:pt idx="298">
                  <c:v>-8.7701339451623426</c:v>
                </c:pt>
                <c:pt idx="299">
                  <c:v>-8.9191544271373004</c:v>
                </c:pt>
                <c:pt idx="300">
                  <c:v>-9.0580150832537356</c:v>
                </c:pt>
                <c:pt idx="301">
                  <c:v>-9.1864973205829301</c:v>
                </c:pt>
                <c:pt idx="302">
                  <c:v>-9.3043919582255512</c:v>
                </c:pt>
                <c:pt idx="303">
                  <c:v>-9.4114996700553775</c:v>
                </c:pt>
                <c:pt idx="304">
                  <c:v>-9.5076314323680435</c:v>
                </c:pt>
                <c:pt idx="305">
                  <c:v>-9.5926089737274651</c:v>
                </c:pt>
                <c:pt idx="306">
                  <c:v>-9.6662652275862229</c:v>
                </c:pt>
                <c:pt idx="307">
                  <c:v>-9.7284447860085947</c:v>
                </c:pt>
                <c:pt idx="308">
                  <c:v>-9.7790043528179922</c:v>
                </c:pt>
                <c:pt idx="309">
                  <c:v>-9.8178131953964112</c:v>
                </c:pt>
                <c:pt idx="310">
                  <c:v>-9.8447535934441248</c:v>
                </c:pt>
                <c:pt idx="311">
                  <c:v>-9.8597212832170271</c:v>
                </c:pt>
                <c:pt idx="312">
                  <c:v>-9.8626258955856656</c:v>
                </c:pt>
                <c:pt idx="313">
                  <c:v>-9.8533913862987674</c:v>
                </c:pt>
                <c:pt idx="314">
                  <c:v>-9.8319564564545772</c:v>
                </c:pt>
                <c:pt idx="315">
                  <c:v>-9.7982749615688363</c:v>
                </c:pt>
                <c:pt idx="316">
                  <c:v>-9.7523163069649854</c:v>
                </c:pt>
                <c:pt idx="317">
                  <c:v>-9.6940658276873819</c:v>
                </c:pt>
                <c:pt idx="318">
                  <c:v>-9.6235251508993542</c:v>
                </c:pt>
                <c:pt idx="319">
                  <c:v>-9.5407125380270372</c:v>
                </c:pt>
                <c:pt idx="320">
                  <c:v>-9.4456632054598231</c:v>
                </c:pt>
                <c:pt idx="321">
                  <c:v>-9.3384296207979105</c:v>
                </c:pt>
                <c:pt idx="322">
                  <c:v>-9.2190817723425198</c:v>
                </c:pt>
                <c:pt idx="323">
                  <c:v>-9.0877074102585311</c:v>
                </c:pt>
                <c:pt idx="324">
                  <c:v>-8.944412256526789</c:v>
                </c:pt>
                <c:pt idx="325">
                  <c:v>-8.7893201816416422</c:v>
                </c:pt>
                <c:pt idx="326">
                  <c:v>-8.622573346266563</c:v>
                </c:pt>
                <c:pt idx="327">
                  <c:v>-8.4443323046023124</c:v>
                </c:pt>
                <c:pt idx="328">
                  <c:v>-8.2547760687798473</c:v>
                </c:pt>
                <c:pt idx="329">
                  <c:v>-8.054102131864056</c:v>
                </c:pt>
                <c:pt idx="330">
                  <c:v>-7.8425264461041024</c:v>
                </c:pt>
                <c:pt idx="331">
                  <c:v>-7.6202833577509637</c:v>
                </c:pt>
                <c:pt idx="332">
                  <c:v>-7.387625494270992</c:v>
                </c:pt>
                <c:pt idx="333">
                  <c:v>-7.1448236028953716</c:v>
                </c:pt>
                <c:pt idx="334">
                  <c:v>-6.8921663407318192</c:v>
                </c:pt>
                <c:pt idx="335">
                  <c:v>-6.6299600139493577</c:v>
                </c:pt>
                <c:pt idx="336">
                  <c:v>-6.3585282658532378</c:v>
                </c:pt>
                <c:pt idx="337">
                  <c:v>-6.0782117130551114</c:v>
                </c:pt>
                <c:pt idx="338">
                  <c:v>-5.7893675302276506</c:v>
                </c:pt>
                <c:pt idx="339">
                  <c:v>-5.4923689814079353</c:v>
                </c:pt>
                <c:pt idx="340">
                  <c:v>-5.1876049007236134</c:v>
                </c:pt>
                <c:pt idx="341">
                  <c:v>-4.8754791210945996</c:v>
                </c:pt>
                <c:pt idx="342">
                  <c:v>-4.556409852342199</c:v>
                </c:pt>
                <c:pt idx="343">
                  <c:v>-4.2308290106111599</c:v>
                </c:pt>
                <c:pt idx="344">
                  <c:v>-3.8991814983876338</c:v>
                </c:pt>
                <c:pt idx="345">
                  <c:v>-3.5619244387353319</c:v>
                </c:pt>
                <c:pt idx="346">
                  <c:v>-3.2195263668183998</c:v>
                </c:pt>
                <c:pt idx="347">
                  <c:v>-2.8724663761997817</c:v>
                </c:pt>
                <c:pt idx="348">
                  <c:v>-2.5212332288567723</c:v>
                </c:pt>
                <c:pt idx="349">
                  <c:v>-2.1663244261317232</c:v>
                </c:pt>
                <c:pt idx="350">
                  <c:v>-1.8082452469159307</c:v>
                </c:pt>
                <c:pt idx="351">
                  <c:v>-1.4475077573117687</c:v>
                </c:pt>
                <c:pt idx="352">
                  <c:v>-1.0846297902210154</c:v>
                </c:pt>
                <c:pt idx="353">
                  <c:v>-0.72013390534357313</c:v>
                </c:pt>
                <c:pt idx="354">
                  <c:v>-0.35454632754817794</c:v>
                </c:pt>
                <c:pt idx="355">
                  <c:v>1.1604128966837379E-2</c:v>
                </c:pt>
                <c:pt idx="356">
                  <c:v>0.37778714568185023</c:v>
                </c:pt>
                <c:pt idx="357">
                  <c:v>0.74347199473959336</c:v>
                </c:pt>
                <c:pt idx="358">
                  <c:v>1.1081286339269809</c:v>
                </c:pt>
                <c:pt idx="359">
                  <c:v>1.4712287997874682</c:v>
                </c:pt>
                <c:pt idx="360">
                  <c:v>1.8322470971654639</c:v>
                </c:pt>
                <c:pt idx="361">
                  <c:v>2.1906620740739982</c:v>
                </c:pt>
                <c:pt idx="362">
                  <c:v>2.5459572863160247</c:v>
                </c:pt>
                <c:pt idx="363">
                  <c:v>2.8976223409329123</c:v>
                </c:pt>
                <c:pt idx="364">
                  <c:v>3.2451539171875083</c:v>
                </c:pt>
                <c:pt idx="365">
                  <c:v>3.588056763745044</c:v>
                </c:pt>
                <c:pt idx="366">
                  <c:v>3.9258446619041933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9-B84A-A3DC-7C7C0ACDB169}"/>
            </c:ext>
          </c:extLst>
        </c:ser>
        <c:ser>
          <c:idx val="3"/>
          <c:order val="3"/>
          <c:tx>
            <c:strRef>
              <c:f>Sheet1!$AQ$4</c:f>
              <c:strCache>
                <c:ptCount val="1"/>
                <c:pt idx="0">
                  <c:v>EoT Longitude Corrected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Sheet1!$AQ$5:$AQ$371</c:f>
              <c:numCache>
                <c:formatCode>0.00000</c:formatCode>
                <c:ptCount val="367"/>
                <c:pt idx="0">
                  <c:v>7.2910838890725245</c:v>
                </c:pt>
                <c:pt idx="1">
                  <c:v>7.7619192262093293</c:v>
                </c:pt>
                <c:pt idx="2">
                  <c:v>8.2271264445885208</c:v>
                </c:pt>
                <c:pt idx="3">
                  <c:v>8.686200554755942</c:v>
                </c:pt>
                <c:pt idx="4">
                  <c:v>9.138648475660375</c:v>
                </c:pt>
                <c:pt idx="5">
                  <c:v>9.5839898547083067</c:v>
                </c:pt>
                <c:pt idx="6">
                  <c:v>10.021757844160902</c:v>
                </c:pt>
                <c:pt idx="7">
                  <c:v>10.451499828735223</c:v>
                </c:pt>
                <c:pt idx="8">
                  <c:v>10.872778106917622</c:v>
                </c:pt>
                <c:pt idx="9">
                  <c:v>11.285170521430018</c:v>
                </c:pt>
                <c:pt idx="10">
                  <c:v>11.688271038827452</c:v>
                </c:pt>
                <c:pt idx="11">
                  <c:v>12.081690278350152</c:v>
                </c:pt>
                <c:pt idx="12">
                  <c:v>12.465055986669995</c:v>
                </c:pt>
                <c:pt idx="13">
                  <c:v>12.838013462125446</c:v>
                </c:pt>
                <c:pt idx="14">
                  <c:v>13.200225925620771</c:v>
                </c:pt>
                <c:pt idx="15">
                  <c:v>13.551374839502159</c:v>
                </c:pt>
                <c:pt idx="16">
                  <c:v>13.891160175768391</c:v>
                </c:pt>
                <c:pt idx="17">
                  <c:v>14.219300631946226</c:v>
                </c:pt>
                <c:pt idx="18">
                  <c:v>14.535533798981078</c:v>
                </c:pt>
                <c:pt idx="19">
                  <c:v>14.839616279863321</c:v>
                </c:pt>
                <c:pt idx="20">
                  <c:v>15.13132376128442</c:v>
                </c:pt>
                <c:pt idx="21">
                  <c:v>15.410451040548878</c:v>
                </c:pt>
                <c:pt idx="22">
                  <c:v>15.676812007421177</c:v>
                </c:pt>
                <c:pt idx="23">
                  <c:v>15.930239585525214</c:v>
                </c:pt>
                <c:pt idx="24">
                  <c:v>16.170585633180735</c:v>
                </c:pt>
                <c:pt idx="25">
                  <c:v>16.397720806578718</c:v>
                </c:pt>
                <c:pt idx="26">
                  <c:v>16.611534387191114</c:v>
                </c:pt>
                <c:pt idx="27">
                  <c:v>16.8119340761898</c:v>
                </c:pt>
                <c:pt idx="28">
                  <c:v>16.998845756605988</c:v>
                </c:pt>
                <c:pt idx="29">
                  <c:v>17.172213227418297</c:v>
                </c:pt>
                <c:pt idx="30">
                  <c:v>17.331997910763221</c:v>
                </c:pt>
                <c:pt idx="31">
                  <c:v>17.478178533857999</c:v>
                </c:pt>
                <c:pt idx="32">
                  <c:v>17.61075078978979</c:v>
                </c:pt>
                <c:pt idx="33">
                  <c:v>17.729726977094288</c:v>
                </c:pt>
                <c:pt idx="34">
                  <c:v>17.83513562215262</c:v>
                </c:pt>
                <c:pt idx="35">
                  <c:v>17.927021085357865</c:v>
                </c:pt>
                <c:pt idx="36">
                  <c:v>18.005443153465421</c:v>
                </c:pt>
                <c:pt idx="37">
                  <c:v>18.070476620222507</c:v>
                </c:pt>
                <c:pt idx="38">
                  <c:v>18.122210856604397</c:v>
                </c:pt>
                <c:pt idx="39">
                  <c:v>18.160749373195358</c:v>
                </c:pt>
                <c:pt idx="40">
                  <c:v>18.186209375845465</c:v>
                </c:pt>
                <c:pt idx="41">
                  <c:v>18.198721316445926</c:v>
                </c:pt>
                <c:pt idx="42">
                  <c:v>18.198428440326779</c:v>
                </c:pt>
                <c:pt idx="43">
                  <c:v>18.185486331620041</c:v>
                </c:pt>
                <c:pt idx="44">
                  <c:v>18.160062458047832</c:v>
                </c:pt>
                <c:pt idx="45">
                  <c:v>18.122335716241196</c:v>
                </c:pt>
                <c:pt idx="46">
                  <c:v>18.072495978814914</c:v>
                </c:pt>
                <c:pt idx="47">
                  <c:v>18.010743644065087</c:v>
                </c:pt>
                <c:pt idx="48">
                  <c:v>17.937289189600961</c:v>
                </c:pt>
                <c:pt idx="49">
                  <c:v>17.852352730300709</c:v>
                </c:pt>
                <c:pt idx="50">
                  <c:v>17.756163581684177</c:v>
                </c:pt>
                <c:pt idx="51">
                  <c:v>17.648959829308296</c:v>
                </c:pt>
                <c:pt idx="52">
                  <c:v>17.530987904481208</c:v>
                </c:pt>
                <c:pt idx="53">
                  <c:v>17.402502167587045</c:v>
                </c:pt>
                <c:pt idx="54">
                  <c:v>17.263764498432465</c:v>
                </c:pt>
                <c:pt idx="55">
                  <c:v>17.115043894664268</c:v>
                </c:pt>
                <c:pt idx="56">
                  <c:v>16.956616078757179</c:v>
                </c:pt>
                <c:pt idx="57">
                  <c:v>16.788763112325341</c:v>
                </c:pt>
                <c:pt idx="58">
                  <c:v>16.611773020462124</c:v>
                </c:pt>
                <c:pt idx="59">
                  <c:v>16.4259394236758</c:v>
                </c:pt>
                <c:pt idx="60">
                  <c:v>16.231561178991797</c:v>
                </c:pt>
                <c:pt idx="61">
                  <c:v>16.02894202982111</c:v>
                </c:pt>
                <c:pt idx="62">
                  <c:v>15.818390264028494</c:v>
                </c:pt>
                <c:pt idx="63">
                  <c:v>15.600218381562399</c:v>
                </c:pt>
                <c:pt idx="64">
                  <c:v>15.374742769599379</c:v>
                </c:pt>
                <c:pt idx="65">
                  <c:v>15.142283386461486</c:v>
                </c:pt>
                <c:pt idx="66">
                  <c:v>14.903163453653178</c:v>
                </c:pt>
                <c:pt idx="67">
                  <c:v>14.657709155195789</c:v>
                </c:pt>
                <c:pt idx="68">
                  <c:v>14.406249345701326</c:v>
                </c:pt>
                <c:pt idx="69">
                  <c:v>14.149115264642887</c:v>
                </c:pt>
                <c:pt idx="70">
                  <c:v>13.886640258203897</c:v>
                </c:pt>
                <c:pt idx="71">
                  <c:v>13.61915950782668</c:v>
                </c:pt>
                <c:pt idx="72">
                  <c:v>13.347009764480617</c:v>
                </c:pt>
                <c:pt idx="73">
                  <c:v>13.070529090179207</c:v>
                </c:pt>
                <c:pt idx="74">
                  <c:v>12.790056603859512</c:v>
                </c:pt>
                <c:pt idx="75">
                  <c:v>12.505932233124213</c:v>
                </c:pt>
                <c:pt idx="76">
                  <c:v>12.218496470847413</c:v>
                </c:pt>
                <c:pt idx="77">
                  <c:v>11.92809013555302</c:v>
                </c:pt>
                <c:pt idx="78">
                  <c:v>11.63505413720668</c:v>
                </c:pt>
                <c:pt idx="79">
                  <c:v>11.339729245305762</c:v>
                </c:pt>
                <c:pt idx="80">
                  <c:v>11.042455860889504</c:v>
                </c:pt>
                <c:pt idx="81">
                  <c:v>10.743573791407698</c:v>
                </c:pt>
                <c:pt idx="82">
                  <c:v>10.443422027321049</c:v>
                </c:pt>
                <c:pt idx="83">
                  <c:v>10.142338522163982</c:v>
                </c:pt>
                <c:pt idx="84">
                  <c:v>9.8406599727045432</c:v>
                </c:pt>
                <c:pt idx="85">
                  <c:v>9.5387216017913943</c:v>
                </c:pt>
                <c:pt idx="86">
                  <c:v>9.2368569406617098</c:v>
                </c:pt>
                <c:pt idx="87">
                  <c:v>8.9353976124837118</c:v>
                </c:pt>
                <c:pt idx="88">
                  <c:v>8.6346731167668622</c:v>
                </c:pt>
                <c:pt idx="89">
                  <c:v>8.3350106123025398</c:v>
                </c:pt>
                <c:pt idx="90">
                  <c:v>8.0367347002909355</c:v>
                </c:pt>
                <c:pt idx="91">
                  <c:v>7.7401672066189349</c:v>
                </c:pt>
                <c:pt idx="92">
                  <c:v>7.4456269622924083</c:v>
                </c:pt>
                <c:pt idx="93">
                  <c:v>7.1534295838243906</c:v>
                </c:pt>
                <c:pt idx="94">
                  <c:v>6.863887250516882</c:v>
                </c:pt>
                <c:pt idx="95">
                  <c:v>6.5773084804827704</c:v>
                </c:pt>
                <c:pt idx="96">
                  <c:v>6.2939979044706433</c:v>
                </c:pt>
                <c:pt idx="97">
                  <c:v>6.0142560366282396</c:v>
                </c:pt>
                <c:pt idx="98">
                  <c:v>5.7383790440233042</c:v>
                </c:pt>
                <c:pt idx="99">
                  <c:v>5.4666585120855871</c:v>
                </c:pt>
                <c:pt idx="100">
                  <c:v>5.1993812077244002</c:v>
                </c:pt>
                <c:pt idx="101">
                  <c:v>4.936828840094222</c:v>
                </c:pt>
                <c:pt idx="102">
                  <c:v>4.6792778164312949</c:v>
                </c:pt>
                <c:pt idx="103">
                  <c:v>4.4269989973076918</c:v>
                </c:pt>
                <c:pt idx="104">
                  <c:v>4.1802574469077172</c:v>
                </c:pt>
                <c:pt idx="105">
                  <c:v>3.9393121809791865</c:v>
                </c:pt>
                <c:pt idx="106">
                  <c:v>3.7044159117549498</c:v>
                </c:pt>
                <c:pt idx="107">
                  <c:v>3.4758147894053764</c:v>
                </c:pt>
                <c:pt idx="108">
                  <c:v>3.2537481418121388</c:v>
                </c:pt>
                <c:pt idx="109">
                  <c:v>3.0384482106251198</c:v>
                </c:pt>
                <c:pt idx="110">
                  <c:v>2.8301398854835043</c:v>
                </c:pt>
                <c:pt idx="111">
                  <c:v>2.6290404360884168</c:v>
                </c:pt>
                <c:pt idx="112">
                  <c:v>2.435359241971554</c:v>
                </c:pt>
                <c:pt idx="113">
                  <c:v>2.2492975216484865</c:v>
                </c:pt>
                <c:pt idx="114">
                  <c:v>2.071048060157608</c:v>
                </c:pt>
                <c:pt idx="115">
                  <c:v>1.9007949355596452</c:v>
                </c:pt>
                <c:pt idx="116">
                  <c:v>1.7387132461323063</c:v>
                </c:pt>
                <c:pt idx="117">
                  <c:v>1.5849688371180832</c:v>
                </c:pt>
                <c:pt idx="118">
                  <c:v>1.4397180292807548</c:v>
                </c:pt>
                <c:pt idx="119">
                  <c:v>1.3031073482755176</c:v>
                </c:pt>
                <c:pt idx="120">
                  <c:v>1.1752732566766042</c:v>
                </c:pt>
                <c:pt idx="121">
                  <c:v>1.0563418889692286</c:v>
                </c:pt>
                <c:pt idx="122">
                  <c:v>0.94642879003498592</c:v>
                </c:pt>
                <c:pt idx="123">
                  <c:v>0.84563865872735278</c:v>
                </c:pt>
                <c:pt idx="124">
                  <c:v>0.75406509655874743</c:v>
                </c:pt>
                <c:pt idx="125">
                  <c:v>0.67179036255507185</c:v>
                </c:pt>
                <c:pt idx="126">
                  <c:v>0.59888513582038172</c:v>
                </c:pt>
                <c:pt idx="127">
                  <c:v>0.53540828616496583</c:v>
                </c:pt>
                <c:pt idx="128">
                  <c:v>0.48140665393171389</c:v>
                </c:pt>
                <c:pt idx="129">
                  <c:v>0.4369148404559553</c:v>
                </c:pt>
                <c:pt idx="130">
                  <c:v>0.40195500963835684</c:v>
                </c:pt>
                <c:pt idx="131">
                  <c:v>0.37653670219106061</c:v>
                </c:pt>
                <c:pt idx="132">
                  <c:v>0.36065666348187619</c:v>
                </c:pt>
                <c:pt idx="133">
                  <c:v>0.35429868611285542</c:v>
                </c:pt>
                <c:pt idx="134">
                  <c:v>0.35743346847647217</c:v>
                </c:pt>
                <c:pt idx="135">
                  <c:v>0.37001849023980071</c:v>
                </c:pt>
                <c:pt idx="136">
                  <c:v>0.39199790608788021</c:v>
                </c:pt>
                <c:pt idx="137">
                  <c:v>0.42330245870866179</c:v>
                </c:pt>
                <c:pt idx="138">
                  <c:v>0.46384941226796172</c:v>
                </c:pt>
                <c:pt idx="139">
                  <c:v>0.51354250721306016</c:v>
                </c:pt>
                <c:pt idx="140">
                  <c:v>0.57227193774323837</c:v>
                </c:pt>
                <c:pt idx="141">
                  <c:v>0.63991435277608844</c:v>
                </c:pt>
                <c:pt idx="142">
                  <c:v>0.716332881208956</c:v>
                </c:pt>
                <c:pt idx="143">
                  <c:v>0.80137718306735906</c:v>
                </c:pt>
                <c:pt idx="144">
                  <c:v>0.89488352618627687</c:v>
                </c:pt>
                <c:pt idx="145">
                  <c:v>0.99667489037068435</c:v>
                </c:pt>
                <c:pt idx="146">
                  <c:v>1.1065610989908237</c:v>
                </c:pt>
                <c:pt idx="147">
                  <c:v>1.2243389787865908</c:v>
                </c:pt>
                <c:pt idx="148">
                  <c:v>1.3497925486679492</c:v>
                </c:pt>
                <c:pt idx="149">
                  <c:v>1.4826932371196904</c:v>
                </c:pt>
                <c:pt idx="150">
                  <c:v>1.6228001292102476</c:v>
                </c:pt>
                <c:pt idx="151">
                  <c:v>1.7698602434825261</c:v>
                </c:pt>
                <c:pt idx="152">
                  <c:v>1.9236088377573992</c:v>
                </c:pt>
                <c:pt idx="153">
                  <c:v>2.0837697450701285</c:v>
                </c:pt>
                <c:pt idx="154">
                  <c:v>2.2500557380487294</c:v>
                </c:pt>
                <c:pt idx="155">
                  <c:v>2.4221689228781429</c:v>
                </c:pt>
                <c:pt idx="156">
                  <c:v>2.5998011613560834</c:v>
                </c:pt>
                <c:pt idx="157">
                  <c:v>2.7826345202294078</c:v>
                </c:pt>
                <c:pt idx="158">
                  <c:v>2.9703417487498314</c:v>
                </c:pt>
                <c:pt idx="159">
                  <c:v>3.1625867805478833</c:v>
                </c:pt>
                <c:pt idx="160">
                  <c:v>3.3590252617492524</c:v>
                </c:pt>
                <c:pt idx="161">
                  <c:v>3.5593051023559497</c:v>
                </c:pt>
                <c:pt idx="162">
                  <c:v>3.7630670500693668</c:v>
                </c:pt>
                <c:pt idx="163">
                  <c:v>3.969945285708377</c:v>
                </c:pt>
                <c:pt idx="164">
                  <c:v>4.1795680366166152</c:v>
                </c:pt>
                <c:pt idx="165">
                  <c:v>4.3915582097845345</c:v>
                </c:pt>
                <c:pt idx="166">
                  <c:v>4.6055340395132589</c:v>
                </c:pt>
                <c:pt idx="167">
                  <c:v>4.8211097496827051</c:v>
                </c:pt>
                <c:pt idx="168">
                  <c:v>5.0378962286073374</c:v>
                </c:pt>
                <c:pt idx="169">
                  <c:v>5.2555017131199975</c:v>
                </c:pt>
                <c:pt idx="170">
                  <c:v>5.4735324812213548</c:v>
                </c:pt>
                <c:pt idx="171">
                  <c:v>5.6915935511750035</c:v>
                </c:pt>
                <c:pt idx="172">
                  <c:v>5.9092893833265521</c:v>
                </c:pt>
                <c:pt idx="173">
                  <c:v>6.1262245845138068</c:v>
                </c:pt>
                <c:pt idx="174">
                  <c:v>6.3420046107015082</c:v>
                </c:pt>
                <c:pt idx="175">
                  <c:v>6.5562364679111624</c:v>
                </c:pt>
                <c:pt idx="176">
                  <c:v>6.7685294071030739</c:v>
                </c:pt>
                <c:pt idx="177">
                  <c:v>6.9784956129076932</c:v>
                </c:pt>
                <c:pt idx="178">
                  <c:v>7.1857508825535774</c:v>
                </c:pt>
                <c:pt idx="179">
                  <c:v>7.3899152929802199</c:v>
                </c:pt>
                <c:pt idx="180">
                  <c:v>7.590613855527522</c:v>
                </c:pt>
                <c:pt idx="181">
                  <c:v>7.7874771549931552</c:v>
                </c:pt>
                <c:pt idx="182">
                  <c:v>7.9801419712014763</c:v>
                </c:pt>
                <c:pt idx="183">
                  <c:v>8.1682518831948414</c:v>
                </c:pt>
                <c:pt idx="184">
                  <c:v>8.351457851219493</c:v>
                </c:pt>
                <c:pt idx="185">
                  <c:v>8.5294187782325253</c:v>
                </c:pt>
                <c:pt idx="186">
                  <c:v>8.701802047623346</c:v>
                </c:pt>
                <c:pt idx="187">
                  <c:v>8.8682840365568723</c:v>
                </c:pt>
                <c:pt idx="188">
                  <c:v>9.0285506037245682</c:v>
                </c:pt>
                <c:pt idx="189">
                  <c:v>9.1822975505402269</c:v>
                </c:pt>
                <c:pt idx="190">
                  <c:v>9.3292310549339277</c:v>
                </c:pt>
                <c:pt idx="191">
                  <c:v>9.4690680770510767</c:v>
                </c:pt>
                <c:pt idx="192">
                  <c:v>9.6015367362987831</c:v>
                </c:pt>
                <c:pt idx="193">
                  <c:v>9.7263766593173386</c:v>
                </c:pt>
                <c:pt idx="194">
                  <c:v>9.8433392985952537</c:v>
                </c:pt>
                <c:pt idx="195">
                  <c:v>9.952188221582901</c:v>
                </c:pt>
                <c:pt idx="196">
                  <c:v>10.052699370276116</c:v>
                </c:pt>
                <c:pt idx="197">
                  <c:v>10.14466129134604</c:v>
                </c:pt>
                <c:pt idx="198">
                  <c:v>10.227875337323781</c:v>
                </c:pt>
                <c:pt idx="199">
                  <c:v>10.302155838314263</c:v>
                </c:pt>
                <c:pt idx="200">
                  <c:v>10.367330246136646</c:v>
                </c:pt>
                <c:pt idx="201">
                  <c:v>10.423239249990957</c:v>
                </c:pt>
                <c:pt idx="202">
                  <c:v>10.469736865144398</c:v>
                </c:pt>
                <c:pt idx="203">
                  <c:v>10.506690495211046</c:v>
                </c:pt>
                <c:pt idx="204">
                  <c:v>10.533980968460469</c:v>
                </c:pt>
                <c:pt idx="205">
                  <c:v>10.551502549719658</c:v>
                </c:pt>
                <c:pt idx="206">
                  <c:v>10.559162928113665</c:v>
                </c:pt>
                <c:pt idx="207">
                  <c:v>10.556883182054378</c:v>
                </c:pt>
                <c:pt idx="208">
                  <c:v>10.544597722347817</c:v>
                </c:pt>
                <c:pt idx="209">
                  <c:v>10.52225421458553</c:v>
                </c:pt>
                <c:pt idx="210">
                  <c:v>10.489813481802003</c:v>
                </c:pt>
                <c:pt idx="211">
                  <c:v>10.447249388638511</c:v>
                </c:pt>
                <c:pt idx="212">
                  <c:v>10.39454870808413</c:v>
                </c:pt>
                <c:pt idx="213">
                  <c:v>10.33171097196157</c:v>
                </c:pt>
                <c:pt idx="214">
                  <c:v>10.258748306297548</c:v>
                </c:pt>
                <c:pt idx="215">
                  <c:v>10.175685252732137</c:v>
                </c:pt>
                <c:pt idx="216">
                  <c:v>10.082558577084001</c:v>
                </c:pt>
                <c:pt idx="217">
                  <c:v>9.9794170661991757</c:v>
                </c:pt>
                <c:pt idx="218">
                  <c:v>9.8663213141746837</c:v>
                </c:pt>
                <c:pt idx="219">
                  <c:v>9.7433434990238084</c:v>
                </c:pt>
                <c:pt idx="220">
                  <c:v>9.6105671508330488</c:v>
                </c:pt>
                <c:pt idx="221">
                  <c:v>9.4680869124073297</c:v>
                </c:pt>
                <c:pt idx="222">
                  <c:v>9.316008293387199</c:v>
                </c:pt>
                <c:pt idx="223">
                  <c:v>9.1544474187639935</c:v>
                </c:pt>
                <c:pt idx="224">
                  <c:v>8.9835307726908695</c:v>
                </c:pt>
                <c:pt idx="225">
                  <c:v>8.8033949384375774</c:v>
                </c:pt>
                <c:pt idx="226">
                  <c:v>8.6141863352021346</c:v>
                </c:pt>
                <c:pt idx="227">
                  <c:v>8.4160609530908914</c:v>
                </c:pt>
                <c:pt idx="228">
                  <c:v>8.2091840857203806</c:v>
                </c:pt>
                <c:pt idx="229">
                  <c:v>7.9937300623079182</c:v>
                </c:pt>
                <c:pt idx="230">
                  <c:v>7.7698819799057901</c:v>
                </c:pt>
                <c:pt idx="231">
                  <c:v>7.5378314355690463</c:v>
                </c:pt>
                <c:pt idx="232">
                  <c:v>7.2977782587489628</c:v>
                </c:pt>
                <c:pt idx="233">
                  <c:v>7.0499302460542594</c:v>
                </c:pt>
                <c:pt idx="234">
                  <c:v>6.7945028966132668</c:v>
                </c:pt>
                <c:pt idx="235">
                  <c:v>6.5317191506982226</c:v>
                </c:pt>
                <c:pt idx="236">
                  <c:v>6.2618091302505263</c:v>
                </c:pt>
                <c:pt idx="237">
                  <c:v>5.9850098814908961</c:v>
                </c:pt>
                <c:pt idx="238">
                  <c:v>5.7015651217889172</c:v>
                </c:pt>
                <c:pt idx="239">
                  <c:v>5.4117249883205432</c:v>
                </c:pt>
                <c:pt idx="240">
                  <c:v>5.115745792274879</c:v>
                </c:pt>
                <c:pt idx="241">
                  <c:v>4.8138897738800779</c:v>
                </c:pt>
                <c:pt idx="242">
                  <c:v>4.5064248630911834</c:v>
                </c:pt>
                <c:pt idx="243">
                  <c:v>4.193624443159365</c:v>
                </c:pt>
                <c:pt idx="244">
                  <c:v>3.8757671180613897</c:v>
                </c:pt>
                <c:pt idx="245">
                  <c:v>3.5531364836491548</c:v>
                </c:pt>
                <c:pt idx="246">
                  <c:v>3.2260209024892674</c:v>
                </c:pt>
                <c:pt idx="247">
                  <c:v>2.8947132821675723</c:v>
                </c:pt>
                <c:pt idx="248">
                  <c:v>2.5595108580732813</c:v>
                </c:pt>
                <c:pt idx="249">
                  <c:v>2.220714977233115</c:v>
                </c:pt>
                <c:pt idx="250">
                  <c:v>1.8786308884040182</c:v>
                </c:pt>
                <c:pt idx="251">
                  <c:v>1.5335675337134944</c:v>
                </c:pt>
                <c:pt idx="252">
                  <c:v>1.1858373425402533</c:v>
                </c:pt>
                <c:pt idx="253">
                  <c:v>0.83575602971154694</c:v>
                </c:pt>
                <c:pt idx="254">
                  <c:v>0.48364239436898515</c:v>
                </c:pt>
                <c:pt idx="255">
                  <c:v>0.12981812369127965</c:v>
                </c:pt>
                <c:pt idx="256">
                  <c:v>-0.22539240475350653</c:v>
                </c:pt>
                <c:pt idx="257">
                  <c:v>-0.58166231651409817</c:v>
                </c:pt>
                <c:pt idx="258">
                  <c:v>-0.93866243340119127</c:v>
                </c:pt>
                <c:pt idx="259">
                  <c:v>-1.2960614654271012</c:v>
                </c:pt>
                <c:pt idx="260">
                  <c:v>-1.6535262020390746</c:v>
                </c:pt>
                <c:pt idx="261">
                  <c:v>-2.0107217029851654</c:v>
                </c:pt>
                <c:pt idx="262">
                  <c:v>-2.3673114893307456</c:v>
                </c:pt>
                <c:pt idx="263">
                  <c:v>-2.7229577338185891</c:v>
                </c:pt>
                <c:pt idx="264">
                  <c:v>-3.0773214544714165</c:v>
                </c:pt>
                <c:pt idx="265">
                  <c:v>-3.4300627060970328</c:v>
                </c:pt>
                <c:pt idx="266">
                  <c:v>-3.7808407749714661</c:v>
                </c:pt>
                <c:pt idx="267">
                  <c:v>-4.1293143760614157</c:v>
                </c:pt>
                <c:pt idx="268">
                  <c:v>-4.4751418508608367</c:v>
                </c:pt>
                <c:pt idx="269">
                  <c:v>-4.8179813697166765</c:v>
                </c:pt>
                <c:pt idx="270">
                  <c:v>-5.157491134630277</c:v>
                </c:pt>
                <c:pt idx="271">
                  <c:v>-5.4933295887976783</c:v>
                </c:pt>
                <c:pt idx="272">
                  <c:v>-5.8251556277577947</c:v>
                </c:pt>
                <c:pt idx="273">
                  <c:v>-6.1526288148729691</c:v>
                </c:pt>
                <c:pt idx="274">
                  <c:v>-6.4754096036783722</c:v>
                </c:pt>
                <c:pt idx="275">
                  <c:v>-6.7931595622028453</c:v>
                </c:pt>
                <c:pt idx="276">
                  <c:v>-7.1055416052510054</c:v>
                </c:pt>
                <c:pt idx="277">
                  <c:v>-7.4122202308742544</c:v>
                </c:pt>
                <c:pt idx="278">
                  <c:v>-7.7128617645627173</c:v>
                </c:pt>
                <c:pt idx="279">
                  <c:v>-8.0071346093922102</c:v>
                </c:pt>
                <c:pt idx="280">
                  <c:v>-8.2947095017431138</c:v>
                </c:pt>
                <c:pt idx="281">
                  <c:v>-8.5752597769519525</c:v>
                </c:pt>
                <c:pt idx="282">
                  <c:v>-8.8484616404375629</c:v>
                </c:pt>
                <c:pt idx="283">
                  <c:v>-9.113994447547725</c:v>
                </c:pt>
                <c:pt idx="284">
                  <c:v>-9.3715409914142356</c:v>
                </c:pt>
                <c:pt idx="285">
                  <c:v>-9.6207877991988653</c:v>
                </c:pt>
                <c:pt idx="286">
                  <c:v>-9.8614254370646677</c:v>
                </c:pt>
                <c:pt idx="287">
                  <c:v>-10.093148823378442</c:v>
                </c:pt>
                <c:pt idx="288">
                  <c:v>-10.315657551894901</c:v>
                </c:pt>
                <c:pt idx="289">
                  <c:v>-10.528656223479175</c:v>
                </c:pt>
                <c:pt idx="290">
                  <c:v>-10.73185478599919</c:v>
                </c:pt>
                <c:pt idx="291">
                  <c:v>-10.924968885328099</c:v>
                </c:pt>
                <c:pt idx="292">
                  <c:v>-11.107720224037394</c:v>
                </c:pt>
                <c:pt idx="293">
                  <c:v>-11.279836929288763</c:v>
                </c:pt>
                <c:pt idx="294">
                  <c:v>-11.441053930838393</c:v>
                </c:pt>
                <c:pt idx="295">
                  <c:v>-11.591113346143743</c:v>
                </c:pt>
                <c:pt idx="296">
                  <c:v>-11.72976487532344</c:v>
                </c:pt>
                <c:pt idx="297">
                  <c:v>-11.856766203520579</c:v>
                </c:pt>
                <c:pt idx="298">
                  <c:v>-11.971883411792078</c:v>
                </c:pt>
                <c:pt idx="299">
                  <c:v>-12.07489139503889</c:v>
                </c:pt>
                <c:pt idx="300">
                  <c:v>-12.165574286362812</c:v>
                </c:pt>
                <c:pt idx="301">
                  <c:v>-12.243725888636277</c:v>
                </c:pt>
                <c:pt idx="302">
                  <c:v>-12.309150110888254</c:v>
                </c:pt>
                <c:pt idx="303">
                  <c:v>-12.361661409609951</c:v>
                </c:pt>
                <c:pt idx="304">
                  <c:v>-12.401085234338211</c:v>
                </c:pt>
                <c:pt idx="305">
                  <c:v>-12.427258475638837</c:v>
                </c:pt>
                <c:pt idx="306">
                  <c:v>-12.440029915352738</c:v>
                </c:pt>
                <c:pt idx="307">
                  <c:v>-12.439260677535685</c:v>
                </c:pt>
                <c:pt idx="308">
                  <c:v>-12.424824678796767</c:v>
                </c:pt>
                <c:pt idx="309">
                  <c:v>-12.396609076868003</c:v>
                </c:pt>
                <c:pt idx="310">
                  <c:v>-12.354514715876576</c:v>
                </c:pt>
                <c:pt idx="311">
                  <c:v>-12.298456566777077</c:v>
                </c:pt>
                <c:pt idx="312">
                  <c:v>-12.228364161484706</c:v>
                </c:pt>
                <c:pt idx="313">
                  <c:v>-12.144182018625202</c:v>
                </c:pt>
                <c:pt idx="314">
                  <c:v>-12.045870059321032</c:v>
                </c:pt>
                <c:pt idx="315">
                  <c:v>-11.933404011656648</c:v>
                </c:pt>
                <c:pt idx="316">
                  <c:v>-11.806775800487912</c:v>
                </c:pt>
                <c:pt idx="317">
                  <c:v>-11.665993921982931</c:v>
                </c:pt>
                <c:pt idx="318">
                  <c:v>-11.511083800375559</c:v>
                </c:pt>
                <c:pt idx="319">
                  <c:v>-11.342088123616804</c:v>
                </c:pt>
                <c:pt idx="320">
                  <c:v>-11.159067158037146</c:v>
                </c:pt>
                <c:pt idx="321">
                  <c:v>-10.962099037881217</c:v>
                </c:pt>
                <c:pt idx="322">
                  <c:v>-10.751280027613689</c:v>
                </c:pt>
                <c:pt idx="323">
                  <c:v>-10.526724755982286</c:v>
                </c:pt>
                <c:pt idx="324">
                  <c:v>-10.288566418373648</c:v>
                </c:pt>
                <c:pt idx="325">
                  <c:v>-10.036956945622023</c:v>
                </c:pt>
                <c:pt idx="326">
                  <c:v>-9.7720671377168173</c:v>
                </c:pt>
                <c:pt idx="327">
                  <c:v>-9.4940867584817852</c:v>
                </c:pt>
                <c:pt idx="328">
                  <c:v>-9.203224591401522</c:v>
                </c:pt>
                <c:pt idx="329">
                  <c:v>-8.8997084538409581</c:v>
                </c:pt>
                <c:pt idx="330">
                  <c:v>-8.5837851655544455</c:v>
                </c:pt>
                <c:pt idx="331">
                  <c:v>-8.2557204743994816</c:v>
                </c:pt>
                <c:pt idx="332">
                  <c:v>-7.9157989337022627</c:v>
                </c:pt>
                <c:pt idx="333">
                  <c:v>-7.5643237304766444</c:v>
                </c:pt>
                <c:pt idx="334">
                  <c:v>-7.2016164653907708</c:v>
                </c:pt>
                <c:pt idx="335">
                  <c:v>-6.8280168812951842</c:v>
                </c:pt>
                <c:pt idx="336">
                  <c:v>-6.443882540430991</c:v>
                </c:pt>
                <c:pt idx="337">
                  <c:v>-6.0495884494257552</c:v>
                </c:pt>
                <c:pt idx="338">
                  <c:v>-5.6455266328922562</c:v>
                </c:pt>
                <c:pt idx="339">
                  <c:v>-5.2321056527927112</c:v>
                </c:pt>
                <c:pt idx="340">
                  <c:v>-4.8097500775221533</c:v>
                </c:pt>
                <c:pt idx="341">
                  <c:v>-4.3788998984631462</c:v>
                </c:pt>
                <c:pt idx="342">
                  <c:v>-3.9400098957149794</c:v>
                </c:pt>
                <c:pt idx="343">
                  <c:v>-3.4935489551949104</c:v>
                </c:pt>
                <c:pt idx="344">
                  <c:v>-3.0399993356072628</c:v>
                </c:pt>
                <c:pt idx="345">
                  <c:v>-2.579855889636292</c:v>
                </c:pt>
                <c:pt idx="346">
                  <c:v>-2.113625242804801</c:v>
                </c:pt>
                <c:pt idx="347">
                  <c:v>-1.6418249257487787</c:v>
                </c:pt>
                <c:pt idx="348">
                  <c:v>-1.1649824711776091</c:v>
                </c:pt>
                <c:pt idx="349">
                  <c:v>-0.68363447070692018</c:v>
                </c:pt>
                <c:pt idx="350">
                  <c:v>-0.19832559903125002</c:v>
                </c:pt>
                <c:pt idx="351">
                  <c:v>0.2903923899923484</c:v>
                </c:pt>
                <c:pt idx="352">
                  <c:v>0.78196169869943333</c:v>
                </c:pt>
                <c:pt idx="353">
                  <c:v>1.275819539518352</c:v>
                </c:pt>
                <c:pt idx="354">
                  <c:v>1.7713992115532164</c:v>
                </c:pt>
                <c:pt idx="355">
                  <c:v>2.2681311912217552</c:v>
                </c:pt>
                <c:pt idx="356">
                  <c:v>2.7654442315749748</c:v>
                </c:pt>
                <c:pt idx="357">
                  <c:v>3.2627664728879608</c:v>
                </c:pt>
                <c:pt idx="358">
                  <c:v>3.7595265525069408</c:v>
                </c:pt>
                <c:pt idx="359">
                  <c:v>4.2551547129273786</c:v>
                </c:pt>
                <c:pt idx="360">
                  <c:v>4.7490839073459483</c:v>
                </c:pt>
                <c:pt idx="361">
                  <c:v>5.2407508890607915</c:v>
                </c:pt>
                <c:pt idx="362">
                  <c:v>5.7295972922754572</c:v>
                </c:pt>
                <c:pt idx="363">
                  <c:v>6.2150706908616939</c:v>
                </c:pt>
                <c:pt idx="364">
                  <c:v>6.6966256347225226</c:v>
                </c:pt>
                <c:pt idx="365">
                  <c:v>7.1737246633538234</c:v>
                </c:pt>
                <c:pt idx="366">
                  <c:v>7.645839283924488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B9-B84A-A3DC-7C7C0ACDB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566960"/>
        <c:axId val="673990832"/>
      </c:lineChart>
      <c:catAx>
        <c:axId val="673566960"/>
        <c:scaling>
          <c:orientation val="minMax"/>
        </c:scaling>
        <c:delete val="1"/>
        <c:axPos val="b"/>
        <c:majorTickMark val="none"/>
        <c:minorTickMark val="none"/>
        <c:tickLblPos val="nextTo"/>
        <c:crossAx val="673990832"/>
        <c:crosses val="autoZero"/>
        <c:auto val="1"/>
        <c:lblAlgn val="ctr"/>
        <c:lblOffset val="100"/>
        <c:noMultiLvlLbl val="0"/>
      </c:catAx>
      <c:valAx>
        <c:axId val="673990832"/>
        <c:scaling>
          <c:orientation val="minMax"/>
          <c:max val="20"/>
          <c:min val="-1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56696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411961</xdr:colOff>
      <xdr:row>8</xdr:row>
      <xdr:rowOff>72155</xdr:rowOff>
    </xdr:from>
    <xdr:to>
      <xdr:col>11</xdr:col>
      <xdr:colOff>554757</xdr:colOff>
      <xdr:row>21</xdr:row>
      <xdr:rowOff>186897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FF81CF-E4B6-3A15-77F5-63EE74493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E0D7-FC83-3940-A0E8-09782360DCFE}">
  <dimension ref="A1:BG371"/>
  <sheetViews>
    <sheetView tabSelected="1" topLeftCell="A5" zoomScale="201" zoomScaleNormal="200" workbookViewId="0">
      <selection activeCell="AX292" sqref="AX292"/>
    </sheetView>
  </sheetViews>
  <sheetFormatPr baseColWidth="10" defaultColWidth="11.5703125" defaultRowHeight="16" x14ac:dyDescent="0.2"/>
  <cols>
    <col min="1" max="1" width="11.42578125" style="1" bestFit="1" customWidth="1"/>
    <col min="2" max="2" width="9" style="1" bestFit="1" customWidth="1"/>
    <col min="3" max="10" width="6.7109375" style="1" customWidth="1"/>
    <col min="11" max="59" width="9.7109375" style="1" customWidth="1"/>
    <col min="60" max="16384" width="11.5703125" style="1"/>
  </cols>
  <sheetData>
    <row r="1" spans="1:59" x14ac:dyDescent="0.2">
      <c r="A1" s="7" t="s">
        <v>64</v>
      </c>
      <c r="B1" s="8"/>
      <c r="C1" s="8"/>
      <c r="D1" s="8"/>
      <c r="E1" s="8"/>
      <c r="F1" s="8"/>
      <c r="G1" s="8"/>
      <c r="H1" s="8"/>
      <c r="I1" s="8"/>
    </row>
    <row r="2" spans="1:59" x14ac:dyDescent="0.2">
      <c r="A2" s="2" t="s">
        <v>61</v>
      </c>
      <c r="B2" s="2" t="s">
        <v>0</v>
      </c>
      <c r="C2" s="2" t="s">
        <v>1</v>
      </c>
      <c r="D2" s="2" t="s">
        <v>2</v>
      </c>
    </row>
    <row r="3" spans="1:59" x14ac:dyDescent="0.2">
      <c r="A3" s="1">
        <v>2024</v>
      </c>
      <c r="B3" s="1">
        <v>29</v>
      </c>
      <c r="C3" s="1">
        <v>37.966670000000001</v>
      </c>
      <c r="D3" s="1">
        <v>2</v>
      </c>
      <c r="E3" s="6" t="s">
        <v>63</v>
      </c>
    </row>
    <row r="4" spans="1:59" s="5" customFormat="1" ht="63" customHeight="1" x14ac:dyDescent="0.2">
      <c r="A4" s="5" t="s">
        <v>62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  <c r="Z4" s="5" t="s">
        <v>27</v>
      </c>
      <c r="AA4" s="5" t="s">
        <v>28</v>
      </c>
      <c r="AB4" s="5" t="s">
        <v>29</v>
      </c>
      <c r="AC4" s="5" t="s">
        <v>30</v>
      </c>
      <c r="AD4" s="5" t="s">
        <v>31</v>
      </c>
      <c r="AE4" s="5" t="s">
        <v>32</v>
      </c>
      <c r="AF4" s="5" t="s">
        <v>33</v>
      </c>
      <c r="AG4" s="5" t="s">
        <v>34</v>
      </c>
      <c r="AH4" s="5" t="s">
        <v>35</v>
      </c>
      <c r="AI4" s="5" t="s">
        <v>36</v>
      </c>
      <c r="AJ4" s="5" t="s">
        <v>37</v>
      </c>
      <c r="AK4" s="5" t="s">
        <v>38</v>
      </c>
      <c r="AL4" s="5" t="s">
        <v>39</v>
      </c>
      <c r="AM4" s="5" t="s">
        <v>40</v>
      </c>
      <c r="AN4" s="5" t="s">
        <v>41</v>
      </c>
      <c r="AO4" s="5" t="s">
        <v>42</v>
      </c>
      <c r="AP4" s="5" t="s">
        <v>43</v>
      </c>
      <c r="AQ4" s="5" t="s">
        <v>44</v>
      </c>
      <c r="AR4" s="5" t="s">
        <v>45</v>
      </c>
      <c r="AS4" s="5" t="s">
        <v>46</v>
      </c>
      <c r="AT4" s="5" t="s">
        <v>47</v>
      </c>
      <c r="AU4" s="5" t="s">
        <v>48</v>
      </c>
      <c r="AV4" s="5" t="s">
        <v>49</v>
      </c>
      <c r="AW4" s="5" t="s">
        <v>50</v>
      </c>
      <c r="AX4" s="5" t="s">
        <v>51</v>
      </c>
      <c r="AY4" s="5" t="s">
        <v>52</v>
      </c>
      <c r="AZ4" s="5" t="s">
        <v>53</v>
      </c>
      <c r="BA4" s="5" t="s">
        <v>54</v>
      </c>
      <c r="BB4" s="5" t="s">
        <v>55</v>
      </c>
      <c r="BC4" s="5" t="s">
        <v>56</v>
      </c>
      <c r="BD4" s="5" t="s">
        <v>57</v>
      </c>
      <c r="BE4" s="5" t="s">
        <v>58</v>
      </c>
      <c r="BF4" s="5" t="s">
        <v>59</v>
      </c>
      <c r="BG4" s="5" t="s">
        <v>60</v>
      </c>
    </row>
    <row r="5" spans="1:59" x14ac:dyDescent="0.2">
      <c r="A5" s="3">
        <f>DATE(Start_Year,1,1)</f>
        <v>45292</v>
      </c>
      <c r="B5" s="1">
        <f>YEAR(A5)</f>
        <v>2024</v>
      </c>
      <c r="C5" s="1">
        <f>MONTH(A5)</f>
        <v>1</v>
      </c>
      <c r="D5" s="1">
        <f>DAY(A5)</f>
        <v>1</v>
      </c>
      <c r="E5" s="1">
        <v>12</v>
      </c>
      <c r="F5" s="1">
        <f t="shared" ref="F5:F68" si="0">IF(Month &lt;=2,Year-1,Year)</f>
        <v>2023</v>
      </c>
      <c r="G5" s="1">
        <f t="shared" ref="G5:G68" si="1">IF(Month &lt;=2,Month+12,Month)</f>
        <v>13</v>
      </c>
      <c r="H5" s="1">
        <f t="shared" ref="H5:H68" si="2">Hour-Zone</f>
        <v>10</v>
      </c>
      <c r="I5" s="1">
        <f t="shared" ref="I5:I68" si="3">INT(Year_corr/100)</f>
        <v>20</v>
      </c>
      <c r="J5" s="1">
        <f t="shared" ref="J5:J68" si="4">2 - aaa + INT(aaa/4)</f>
        <v>-13</v>
      </c>
      <c r="K5" s="4">
        <f t="shared" ref="K5:K68" si="5">bbb + INT(365.25*Year_corr) + INT(30.6001*(Month_corr+1))   + Day + UTC/24 -730550.5</f>
        <v>8765.9166666666279</v>
      </c>
      <c r="L5" s="4">
        <f t="shared" ref="L5:L68" si="6">Days_since_Epoch/36525</f>
        <v>0.23999771845767634</v>
      </c>
      <c r="M5" s="4">
        <f t="shared" ref="M5:M68" si="7">MOD(  280.46061837   +  360.98564736629  *  Days_since_Epoch   +  0.000387933 * Jul_Cent_sinch_Epoch^2   -   Jul_Cent_sinch_Epoch^3  /38710000,360 )</f>
        <v>250.56331631727517</v>
      </c>
      <c r="N5" s="4">
        <f t="shared" ref="N5:N68" si="8">GMST_deg/15</f>
        <v>16.704221087818343</v>
      </c>
      <c r="O5" s="4">
        <f t="shared" ref="O5:O68" si="9">GMST_hrs + Longitude/15</f>
        <v>18.637554421151677</v>
      </c>
      <c r="P5" s="4">
        <f t="shared" ref="P5:P68" si="10">GMST_hrs + 12 - UTC</f>
        <v>18.704221087818343</v>
      </c>
      <c r="Q5" s="4">
        <f t="shared" ref="Q5:Q68" si="11">Mean_Sun_Longitude_hrs*15</f>
        <v>280.56331631727517</v>
      </c>
      <c r="R5" s="4">
        <f t="shared" ref="R5:R68" si="12">282.938 + 1.7*Jul_Cent_sinch_Epoch</f>
        <v>283.34599612137805</v>
      </c>
      <c r="S5" s="4">
        <f t="shared" ref="S5:S68" si="13">0.016708617 - 0.00004 * Jul_Cent_sinch_Epoch</f>
        <v>1.6699017091261693E-2</v>
      </c>
      <c r="T5" s="4">
        <f t="shared" ref="T5:T68" si="14">23.43929111 - 0.013 * Jul_Cent_sinch_Epoch</f>
        <v>23.43617113966005</v>
      </c>
      <c r="U5" s="4">
        <f>RADIANS(T5)</f>
        <v>0.40903835044793968</v>
      </c>
      <c r="V5" s="4">
        <f t="shared" ref="V5:V68" si="15">Mean_Sun_Longitude_deg - Perihelion_Longitude</f>
        <v>-2.7826798041028837</v>
      </c>
      <c r="W5" s="4">
        <f t="shared" ref="W5:W68" si="16">RADIANS(Mean_Anomaly_deg)</f>
        <v>-4.8566924610346132E-2</v>
      </c>
      <c r="X5" s="4">
        <f t="shared" ref="X5:X68" si="17">Mean_Anomaly_rad</f>
        <v>-4.8566924610346132E-2</v>
      </c>
      <c r="Y5" s="4">
        <f t="shared" ref="Y5:Y68" si="18">Eccentric_Anomaly_0  +
(Mean_Anomaly_rad + Eccentricity * SIN(Mean_Anomaly_rad)  - Eccentric_Anomaly_0) /
 (1 - Eccentricity * COS(Eccentric_Anomaly_0))</f>
        <v>-4.9391377031595414E-2</v>
      </c>
      <c r="Z5" s="4">
        <f t="shared" ref="Z5:Z68" si="19">Eccentric_Anomaly_1  +
(Mean_Anomaly_rad + Eccentricity * SIN(Eccentric_Anomaly_1)  - Eccentric_Anomaly_1) /
 (1 - Eccentricity * COS(Eccentric_Anomaly_1))</f>
        <v>-4.9391376749812213E-2</v>
      </c>
      <c r="AA5" s="4">
        <f t="shared" ref="AA5:AA68" si="20">2 * ATAN2(COS(Eccentric_Anomaly_2/2),SQRT((1+Eccentricity)/(1-Eccentricity)) * SIN(Eccentric_Anomaly_2/2))</f>
        <v>-5.0222820489960421E-2</v>
      </c>
      <c r="AB5" s="4">
        <f t="shared" ref="AB5:AB68" si="21">DEGREES(True_Anomaly_rad)</f>
        <v>-2.8775556493178853</v>
      </c>
      <c r="AC5" s="4">
        <f t="shared" ref="AC5:AC68" si="22">True_Anomaly_deg+Perihelion_Longitude</f>
        <v>280.46844047206014</v>
      </c>
      <c r="AD5" s="4">
        <f t="shared" ref="AD5:AD68" si="23">RADIANS(Sun_True_Longitude_deg)</f>
        <v>4.895097734171169</v>
      </c>
      <c r="AE5" s="4">
        <f t="shared" ref="AE5:AE68" si="24">Sun_True_Longitude_deg-Mean_Sun_Longitude_deg</f>
        <v>-9.4875845215028676E-2</v>
      </c>
      <c r="AF5" s="4">
        <f t="shared" ref="AF5:AF68" si="25">4*Eccentricity_Effect_deg</f>
        <v>-0.3795033808601147</v>
      </c>
      <c r="AG5" s="4">
        <f t="shared" ref="AG5:AG68" si="26">MOD(ATAN2(COS(Sun_True_Longitude_rad),COS(Obliquity_rad)*SIN(Sun_True_Longitude_rad)),2*PI())</f>
        <v>4.9111136925066976</v>
      </c>
      <c r="AH5" s="4">
        <f t="shared" ref="AH5:AH68" si="27">DEGREES(Right_Ascension_rad)</f>
        <v>281.3860872895433</v>
      </c>
      <c r="AI5" s="4">
        <f t="shared" ref="AI5:AI68" si="28">Right_Ascension_deg/15</f>
        <v>18.759072485969554</v>
      </c>
      <c r="AJ5" s="4">
        <f t="shared" ref="AJ5:AJ68" si="29">ASIN(SIN(Obliquity_rad)*SIN(Sun_True_Longitude_rad))</f>
        <v>-0.4018341825167871</v>
      </c>
      <c r="AK5" s="4">
        <f t="shared" ref="AK5:AK68" si="30">DEGREES(Declination_rad)</f>
        <v>-23.023402722301512</v>
      </c>
      <c r="AL5" s="4">
        <f t="shared" ref="AL5:AL68" si="31">Right_Ascension_deg-Mean_Sun_Longitude_deg</f>
        <v>0.82277097226813112</v>
      </c>
      <c r="AM5" s="4">
        <f t="shared" ref="AM5:AM68" si="32">IF(EoT_deg_uncorr&gt;180,EoT_deg_uncorr-360,IF(EoT_deg_uncorr&lt;-180,EoT_deg_uncorr+360,EoT_deg_uncorr))</f>
        <v>0.82277097226813112</v>
      </c>
      <c r="AN5" s="4">
        <f t="shared" ref="AN5:AN68" si="33">4*EoT_deg</f>
        <v>3.2910838890725245</v>
      </c>
      <c r="AO5" s="4">
        <f t="shared" ref="AO5:AO68" si="34">EoT_min-Eccentricity_Effect_min</f>
        <v>3.6705872699326392</v>
      </c>
      <c r="AP5" s="4">
        <f t="shared" ref="AP5:AP68" si="35">4*(Zone*15-Longitude)</f>
        <v>4</v>
      </c>
      <c r="AQ5" s="4">
        <f t="shared" ref="AQ5:AQ68" si="36">EoT_min+Longitude_correction_min</f>
        <v>7.2910838890725245</v>
      </c>
      <c r="AR5" s="4">
        <f t="shared" ref="AR5:AR68" si="37">12 +EoT_Longitude_Corrected_min/60</f>
        <v>12.121518064817876</v>
      </c>
      <c r="AS5" s="4">
        <f t="shared" ref="AS5:AS68" si="38">GMST_hrs+Longitude/15-Right_Ascension_hrs</f>
        <v>-0.1215180648178773</v>
      </c>
      <c r="AT5" s="4">
        <f t="shared" ref="AT5:AT68" si="39">RADIANS(Solar_Hour_Angle_hrs * 15)</f>
        <v>-3.181335497585764E-2</v>
      </c>
      <c r="AU5" s="4">
        <f t="shared" ref="AU5:AU68" si="40">RADIANS(Latitude)</f>
        <v>0.66264339751815549</v>
      </c>
      <c r="AV5" s="4">
        <f t="shared" ref="AV5:AV68" si="41">ASIN(SIN(Latitude_rad)*SIN(Declination_rad)       +     COS(Latitude_rad)*COS(Declination_rad)*COS(Solar_Hour_Angle_rad))</f>
        <v>0.50589898352534046</v>
      </c>
      <c r="AW5" s="4">
        <f t="shared" ref="AW5:AW68" si="42">MOD(DEGREES(Solar_Altitude_rad),360)</f>
        <v>28.985876615960375</v>
      </c>
      <c r="AX5" s="4">
        <f t="shared" ref="AX5:AX68" si="43">-COS(Declination_rad) * COS(Latitude_rad) * SIN(Solar_Hour_Angle_rad)</f>
        <v>2.3078966751418076E-2</v>
      </c>
      <c r="AY5" s="4">
        <f t="shared" ref="AY5:AY68" si="44">SIN(Declination_rad) - SIN(Latitude_rad) *SIN(Solar_Altitude_rad)</f>
        <v>-0.68923075627111186</v>
      </c>
      <c r="AZ5" s="4">
        <f t="shared" ref="AZ5:AZ68" si="45">ATAN2(Solar_Azimuth_b,Solar_Azimuth_a)</f>
        <v>3.1081200516247587</v>
      </c>
      <c r="BA5" s="4">
        <f t="shared" ref="BA5:BA68" si="46">DEGREES(Solar_Azimuth_rad)</f>
        <v>178.08216117808223</v>
      </c>
      <c r="BB5" s="4">
        <f t="shared" ref="BB5:BB68" si="47">DEGREES(ACOS(-TAN(Latitude_rad)*TAN(Declination_rad))) / 15</f>
        <v>4.7088787462203934</v>
      </c>
      <c r="BC5" s="4">
        <f t="shared" ref="BC5:BC68" si="48">Solar_Noon_hrs-Sunrise_q_hrs</f>
        <v>7.4126393185974822</v>
      </c>
      <c r="BD5" s="4">
        <f t="shared" ref="BD5:BD68" si="49">Solar_Noon_hrs+Sunrise_q_hrs</f>
        <v>16.83039681103827</v>
      </c>
      <c r="BE5" s="4">
        <f t="shared" ref="BE5:BE68" si="50">DEGREES(ACOS(SIN(-Declination_rad)/COS(Latitude_rad)))</f>
        <v>60.257911083386169</v>
      </c>
      <c r="BF5" s="4">
        <f t="shared" ref="BF5:BF68" si="51">180-Sunrise_Azimuth_r_deg</f>
        <v>119.74208891661382</v>
      </c>
      <c r="BG5" s="4">
        <f t="shared" ref="BG5:BG68" si="52">180+Sunrise_Azimuth_r_deg</f>
        <v>240.25791108338618</v>
      </c>
    </row>
    <row r="6" spans="1:59" x14ac:dyDescent="0.2">
      <c r="A6" s="3">
        <f>A5+1</f>
        <v>45293</v>
      </c>
      <c r="B6" s="1">
        <f t="shared" ref="B6:B69" si="53">YEAR(A6)</f>
        <v>2024</v>
      </c>
      <c r="C6" s="1">
        <f t="shared" ref="C6:C17" si="54">MONTH(A6)</f>
        <v>1</v>
      </c>
      <c r="D6" s="1">
        <f t="shared" ref="D6:D17" si="55">DAY(A6)</f>
        <v>2</v>
      </c>
      <c r="E6" s="1">
        <v>12</v>
      </c>
      <c r="F6" s="1">
        <f t="shared" si="0"/>
        <v>2023</v>
      </c>
      <c r="G6" s="1">
        <f t="shared" si="1"/>
        <v>13</v>
      </c>
      <c r="H6" s="1">
        <f t="shared" si="2"/>
        <v>10</v>
      </c>
      <c r="I6" s="1">
        <f t="shared" si="3"/>
        <v>20</v>
      </c>
      <c r="J6" s="1">
        <f t="shared" si="4"/>
        <v>-13</v>
      </c>
      <c r="K6" s="4">
        <f t="shared" si="5"/>
        <v>8766.9166666666279</v>
      </c>
      <c r="L6" s="4">
        <f t="shared" si="6"/>
        <v>0.24002509696554764</v>
      </c>
      <c r="M6" s="4">
        <f t="shared" si="7"/>
        <v>251.54896368877962</v>
      </c>
      <c r="N6" s="4">
        <f t="shared" si="8"/>
        <v>16.769930912585309</v>
      </c>
      <c r="O6" s="4">
        <f t="shared" si="9"/>
        <v>18.703264245918643</v>
      </c>
      <c r="P6" s="4">
        <f t="shared" si="10"/>
        <v>18.769930912585309</v>
      </c>
      <c r="Q6" s="4">
        <f t="shared" si="11"/>
        <v>281.54896368877962</v>
      </c>
      <c r="R6" s="4">
        <f t="shared" si="12"/>
        <v>283.34604266484143</v>
      </c>
      <c r="S6" s="4">
        <f t="shared" si="13"/>
        <v>1.6699015996121377E-2</v>
      </c>
      <c r="T6" s="4">
        <f t="shared" si="14"/>
        <v>23.436170783739446</v>
      </c>
      <c r="U6" s="4">
        <f t="shared" ref="U6:U69" si="56">RADIANS(T6)</f>
        <v>0.40903834423595326</v>
      </c>
      <c r="V6" s="4">
        <f t="shared" si="15"/>
        <v>-1.7970789760618118</v>
      </c>
      <c r="W6" s="4">
        <f t="shared" si="16"/>
        <v>-3.1364945050646978E-2</v>
      </c>
      <c r="X6" s="4">
        <f t="shared" si="17"/>
        <v>-3.1364945050646978E-2</v>
      </c>
      <c r="Y6" s="4">
        <f t="shared" si="18"/>
        <v>-3.1897511865369876E-2</v>
      </c>
      <c r="Z6" s="4">
        <f t="shared" si="19"/>
        <v>-3.1897511789417306E-2</v>
      </c>
      <c r="AA6" s="4">
        <f t="shared" si="20"/>
        <v>-3.2434598085770726E-2</v>
      </c>
      <c r="AB6" s="4">
        <f t="shared" si="21"/>
        <v>-1.8583655805177615</v>
      </c>
      <c r="AC6" s="4">
        <f t="shared" si="22"/>
        <v>281.48767708432365</v>
      </c>
      <c r="AD6" s="4">
        <f t="shared" si="23"/>
        <v>4.9128867689120401</v>
      </c>
      <c r="AE6" s="4">
        <f t="shared" si="24"/>
        <v>-6.1286604455972338E-2</v>
      </c>
      <c r="AF6" s="4">
        <f t="shared" si="25"/>
        <v>-0.24514641782388935</v>
      </c>
      <c r="AG6" s="4">
        <f t="shared" si="26"/>
        <v>4.9303708911200212</v>
      </c>
      <c r="AH6" s="4">
        <f t="shared" si="27"/>
        <v>282.48944349533195</v>
      </c>
      <c r="AI6" s="4">
        <f t="shared" si="28"/>
        <v>18.832629566355465</v>
      </c>
      <c r="AJ6" s="4">
        <f t="shared" si="29"/>
        <v>-0.40037069002136366</v>
      </c>
      <c r="AK6" s="4">
        <f t="shared" si="30"/>
        <v>-22.93955077896468</v>
      </c>
      <c r="AL6" s="4">
        <f t="shared" si="31"/>
        <v>0.94047980655233232</v>
      </c>
      <c r="AM6" s="4">
        <f t="shared" si="32"/>
        <v>0.94047980655233232</v>
      </c>
      <c r="AN6" s="4">
        <f t="shared" si="33"/>
        <v>3.7619192262093293</v>
      </c>
      <c r="AO6" s="4">
        <f t="shared" si="34"/>
        <v>4.0070656440332186</v>
      </c>
      <c r="AP6" s="4">
        <f t="shared" si="35"/>
        <v>4</v>
      </c>
      <c r="AQ6" s="4">
        <f t="shared" si="36"/>
        <v>7.7619192262093293</v>
      </c>
      <c r="AR6" s="4">
        <f t="shared" si="37"/>
        <v>12.129365320436822</v>
      </c>
      <c r="AS6" s="4">
        <f t="shared" si="38"/>
        <v>-0.12936532043682192</v>
      </c>
      <c r="AT6" s="4">
        <f t="shared" si="39"/>
        <v>-3.3867761692800771E-2</v>
      </c>
      <c r="AU6" s="4">
        <f t="shared" si="40"/>
        <v>0.66264339751815549</v>
      </c>
      <c r="AV6" s="4">
        <f t="shared" si="41"/>
        <v>0.50730584209873941</v>
      </c>
      <c r="AW6" s="4">
        <f t="shared" si="42"/>
        <v>29.066483674587928</v>
      </c>
      <c r="AX6" s="4">
        <f t="shared" si="43"/>
        <v>2.4584035014575564E-2</v>
      </c>
      <c r="AY6" s="4">
        <f t="shared" si="44"/>
        <v>-0.6886402142594652</v>
      </c>
      <c r="AZ6" s="4">
        <f t="shared" si="45"/>
        <v>3.1059084184751256</v>
      </c>
      <c r="BA6" s="4">
        <f t="shared" si="46"/>
        <v>177.95544393277703</v>
      </c>
      <c r="BB6" s="4">
        <f t="shared" si="47"/>
        <v>4.7143329098188271</v>
      </c>
      <c r="BC6" s="4">
        <f t="shared" si="48"/>
        <v>7.4150324106179948</v>
      </c>
      <c r="BD6" s="4">
        <f t="shared" si="49"/>
        <v>16.843698230255647</v>
      </c>
      <c r="BE6" s="4">
        <f t="shared" si="50"/>
        <v>60.370623603774597</v>
      </c>
      <c r="BF6" s="4">
        <f t="shared" si="51"/>
        <v>119.62937639622541</v>
      </c>
      <c r="BG6" s="4">
        <f t="shared" si="52"/>
        <v>240.37062360377459</v>
      </c>
    </row>
    <row r="7" spans="1:59" x14ac:dyDescent="0.2">
      <c r="A7" s="3">
        <f t="shared" ref="A7:A70" si="57">A6+1</f>
        <v>45294</v>
      </c>
      <c r="B7" s="1">
        <f t="shared" si="53"/>
        <v>2024</v>
      </c>
      <c r="C7" s="1">
        <f t="shared" si="54"/>
        <v>1</v>
      </c>
      <c r="D7" s="1">
        <f t="shared" si="55"/>
        <v>3</v>
      </c>
      <c r="E7" s="1">
        <v>12</v>
      </c>
      <c r="F7" s="1">
        <f t="shared" si="0"/>
        <v>2023</v>
      </c>
      <c r="G7" s="1">
        <f t="shared" si="1"/>
        <v>13</v>
      </c>
      <c r="H7" s="1">
        <f t="shared" si="2"/>
        <v>10</v>
      </c>
      <c r="I7" s="1">
        <f t="shared" si="3"/>
        <v>20</v>
      </c>
      <c r="J7" s="1">
        <f t="shared" si="4"/>
        <v>-13</v>
      </c>
      <c r="K7" s="4">
        <f t="shared" si="5"/>
        <v>8767.9166666666279</v>
      </c>
      <c r="L7" s="4">
        <f t="shared" si="6"/>
        <v>0.24005247547341896</v>
      </c>
      <c r="M7" s="4">
        <f t="shared" si="7"/>
        <v>252.53461106028408</v>
      </c>
      <c r="N7" s="4">
        <f t="shared" si="8"/>
        <v>16.835640737352271</v>
      </c>
      <c r="O7" s="4">
        <f t="shared" si="9"/>
        <v>18.768974070685605</v>
      </c>
      <c r="P7" s="4">
        <f t="shared" si="10"/>
        <v>18.835640737352271</v>
      </c>
      <c r="Q7" s="4">
        <f t="shared" si="11"/>
        <v>282.53461106028408</v>
      </c>
      <c r="R7" s="4">
        <f t="shared" si="12"/>
        <v>283.34608920830482</v>
      </c>
      <c r="S7" s="4">
        <f t="shared" si="13"/>
        <v>1.6699014900981062E-2</v>
      </c>
      <c r="T7" s="4">
        <f t="shared" si="14"/>
        <v>23.436170427818844</v>
      </c>
      <c r="U7" s="4">
        <f t="shared" si="56"/>
        <v>0.40903833802396689</v>
      </c>
      <c r="V7" s="4">
        <f t="shared" si="15"/>
        <v>-0.81147814802073981</v>
      </c>
      <c r="W7" s="4">
        <f t="shared" si="16"/>
        <v>-1.4162965490947817E-2</v>
      </c>
      <c r="X7" s="4">
        <f t="shared" si="17"/>
        <v>-1.4162965490947817E-2</v>
      </c>
      <c r="Y7" s="4">
        <f t="shared" si="18"/>
        <v>-1.4403481127357971E-2</v>
      </c>
      <c r="Z7" s="4">
        <f t="shared" si="19"/>
        <v>-1.4403481120361947E-2</v>
      </c>
      <c r="AA7" s="4">
        <f t="shared" si="20"/>
        <v>-1.4646038685624549E-2</v>
      </c>
      <c r="AB7" s="4">
        <f t="shared" si="21"/>
        <v>-0.83915620327161811</v>
      </c>
      <c r="AC7" s="4">
        <f t="shared" si="22"/>
        <v>282.5069330050332</v>
      </c>
      <c r="AD7" s="4">
        <f t="shared" si="23"/>
        <v>4.9306761406488677</v>
      </c>
      <c r="AE7" s="4">
        <f t="shared" si="24"/>
        <v>-2.7678055250873967E-2</v>
      </c>
      <c r="AF7" s="4">
        <f t="shared" si="25"/>
        <v>-0.11071222100349587</v>
      </c>
      <c r="AG7" s="4">
        <f t="shared" si="26"/>
        <v>4.949603532432592</v>
      </c>
      <c r="AH7" s="4">
        <f t="shared" si="27"/>
        <v>283.59139267143121</v>
      </c>
      <c r="AI7" s="4">
        <f t="shared" si="28"/>
        <v>18.906092844762082</v>
      </c>
      <c r="AJ7" s="4">
        <f t="shared" si="29"/>
        <v>-0.39877423089992187</v>
      </c>
      <c r="AK7" s="4">
        <f t="shared" si="30"/>
        <v>-22.848080409140902</v>
      </c>
      <c r="AL7" s="4">
        <f t="shared" si="31"/>
        <v>1.0567816111471302</v>
      </c>
      <c r="AM7" s="4">
        <f t="shared" si="32"/>
        <v>1.0567816111471302</v>
      </c>
      <c r="AN7" s="4">
        <f t="shared" si="33"/>
        <v>4.2271264445885208</v>
      </c>
      <c r="AO7" s="4">
        <f t="shared" si="34"/>
        <v>4.3378386655920167</v>
      </c>
      <c r="AP7" s="4">
        <f t="shared" si="35"/>
        <v>4</v>
      </c>
      <c r="AQ7" s="4">
        <f t="shared" si="36"/>
        <v>8.2271264445885208</v>
      </c>
      <c r="AR7" s="4">
        <f t="shared" si="37"/>
        <v>12.137118774076475</v>
      </c>
      <c r="AS7" s="4">
        <f t="shared" si="38"/>
        <v>-0.13711877407647677</v>
      </c>
      <c r="AT7" s="4">
        <f t="shared" si="39"/>
        <v>-3.5897611108991499E-2</v>
      </c>
      <c r="AU7" s="4">
        <f t="shared" si="40"/>
        <v>0.66264339751815549</v>
      </c>
      <c r="AV7" s="4">
        <f t="shared" si="41"/>
        <v>0.50884266230517639</v>
      </c>
      <c r="AW7" s="4">
        <f t="shared" si="42"/>
        <v>29.154536986287191</v>
      </c>
      <c r="AX7" s="4">
        <f t="shared" si="43"/>
        <v>2.6074425910599091E-2</v>
      </c>
      <c r="AY7" s="4">
        <f t="shared" si="44"/>
        <v>-0.68799554158772513</v>
      </c>
      <c r="AZ7" s="4">
        <f t="shared" si="45"/>
        <v>3.1037116628851629</v>
      </c>
      <c r="BA7" s="4">
        <f t="shared" si="46"/>
        <v>177.8295791088504</v>
      </c>
      <c r="BB7" s="4">
        <f t="shared" si="47"/>
        <v>4.7202718165175428</v>
      </c>
      <c r="BC7" s="4">
        <f t="shared" si="48"/>
        <v>7.4168469575589322</v>
      </c>
      <c r="BD7" s="4">
        <f t="shared" si="49"/>
        <v>16.857390590594019</v>
      </c>
      <c r="BE7" s="4">
        <f t="shared" si="50"/>
        <v>60.493512562457518</v>
      </c>
      <c r="BF7" s="4">
        <f t="shared" si="51"/>
        <v>119.50648743754249</v>
      </c>
      <c r="BG7" s="4">
        <f t="shared" si="52"/>
        <v>240.49351256245751</v>
      </c>
    </row>
    <row r="8" spans="1:59" x14ac:dyDescent="0.2">
      <c r="A8" s="3">
        <f t="shared" si="57"/>
        <v>45295</v>
      </c>
      <c r="B8" s="1">
        <f t="shared" si="53"/>
        <v>2024</v>
      </c>
      <c r="C8" s="1">
        <f t="shared" si="54"/>
        <v>1</v>
      </c>
      <c r="D8" s="1">
        <f t="shared" si="55"/>
        <v>4</v>
      </c>
      <c r="E8" s="1">
        <v>12</v>
      </c>
      <c r="F8" s="1">
        <f t="shared" si="0"/>
        <v>2023</v>
      </c>
      <c r="G8" s="1">
        <f t="shared" si="1"/>
        <v>13</v>
      </c>
      <c r="H8" s="1">
        <f t="shared" si="2"/>
        <v>10</v>
      </c>
      <c r="I8" s="1">
        <f t="shared" si="3"/>
        <v>20</v>
      </c>
      <c r="J8" s="1">
        <f t="shared" si="4"/>
        <v>-13</v>
      </c>
      <c r="K8" s="4">
        <f t="shared" si="5"/>
        <v>8768.9166666666279</v>
      </c>
      <c r="L8" s="4">
        <f t="shared" si="6"/>
        <v>0.24007985398129028</v>
      </c>
      <c r="M8" s="4">
        <f t="shared" si="7"/>
        <v>253.52025843178853</v>
      </c>
      <c r="N8" s="4">
        <f t="shared" si="8"/>
        <v>16.901350562119237</v>
      </c>
      <c r="O8" s="4">
        <f t="shared" si="9"/>
        <v>18.834683895452571</v>
      </c>
      <c r="P8" s="4">
        <f t="shared" si="10"/>
        <v>18.901350562119237</v>
      </c>
      <c r="Q8" s="4">
        <f t="shared" si="11"/>
        <v>283.52025843178853</v>
      </c>
      <c r="R8" s="4">
        <f t="shared" si="12"/>
        <v>283.3461357517682</v>
      </c>
      <c r="S8" s="4">
        <f t="shared" si="13"/>
        <v>1.6699013805840747E-2</v>
      </c>
      <c r="T8" s="4">
        <f t="shared" si="14"/>
        <v>23.436170071898243</v>
      </c>
      <c r="U8" s="4">
        <f t="shared" si="56"/>
        <v>0.40903833181198052</v>
      </c>
      <c r="V8" s="4">
        <f t="shared" si="15"/>
        <v>0.17412268002033215</v>
      </c>
      <c r="W8" s="4">
        <f t="shared" si="16"/>
        <v>3.0390140687513432E-3</v>
      </c>
      <c r="X8" s="4">
        <f t="shared" si="17"/>
        <v>3.0390140687513432E-3</v>
      </c>
      <c r="Y8" s="4">
        <f t="shared" si="18"/>
        <v>3.0906243656059029E-3</v>
      </c>
      <c r="Z8" s="4">
        <f t="shared" si="19"/>
        <v>3.0906243655367785E-3</v>
      </c>
      <c r="AA8" s="4">
        <f t="shared" si="20"/>
        <v>3.1426728683446432E-3</v>
      </c>
      <c r="AB8" s="4">
        <f t="shared" si="21"/>
        <v>0.18006189174642068</v>
      </c>
      <c r="AC8" s="4">
        <f t="shared" si="22"/>
        <v>283.52619764351465</v>
      </c>
      <c r="AD8" s="4">
        <f t="shared" si="23"/>
        <v>4.9484656645395182</v>
      </c>
      <c r="AE8" s="4">
        <f t="shared" si="24"/>
        <v>5.9392117261154453E-3</v>
      </c>
      <c r="AF8" s="4">
        <f t="shared" si="25"/>
        <v>2.3756846904461781E-2</v>
      </c>
      <c r="AG8" s="4">
        <f t="shared" si="26"/>
        <v>4.9688094130122433</v>
      </c>
      <c r="AH8" s="4">
        <f t="shared" si="27"/>
        <v>284.69180857047752</v>
      </c>
      <c r="AI8" s="4">
        <f t="shared" si="28"/>
        <v>18.979453904698502</v>
      </c>
      <c r="AJ8" s="4">
        <f t="shared" si="29"/>
        <v>-0.39704558541579971</v>
      </c>
      <c r="AK8" s="4">
        <f t="shared" si="30"/>
        <v>-22.749036318626356</v>
      </c>
      <c r="AL8" s="4">
        <f t="shared" si="31"/>
        <v>1.1715501386889855</v>
      </c>
      <c r="AM8" s="4">
        <f t="shared" si="32"/>
        <v>1.1715501386889855</v>
      </c>
      <c r="AN8" s="4">
        <f t="shared" si="33"/>
        <v>4.686200554755942</v>
      </c>
      <c r="AO8" s="4">
        <f t="shared" si="34"/>
        <v>4.6624437078514802</v>
      </c>
      <c r="AP8" s="4">
        <f t="shared" si="35"/>
        <v>4</v>
      </c>
      <c r="AQ8" s="4">
        <f t="shared" si="36"/>
        <v>8.686200554755942</v>
      </c>
      <c r="AR8" s="4">
        <f t="shared" si="37"/>
        <v>12.144770009245933</v>
      </c>
      <c r="AS8" s="4">
        <f t="shared" si="38"/>
        <v>-0.14477000924593142</v>
      </c>
      <c r="AT8" s="4">
        <f t="shared" si="39"/>
        <v>-3.7900699792262051E-2</v>
      </c>
      <c r="AU8" s="4">
        <f t="shared" si="40"/>
        <v>0.66264339751815549</v>
      </c>
      <c r="AV8" s="4">
        <f t="shared" si="41"/>
        <v>0.51050882217178506</v>
      </c>
      <c r="AW8" s="4">
        <f t="shared" si="42"/>
        <v>29.250000914637948</v>
      </c>
      <c r="AX8" s="4">
        <f t="shared" si="43"/>
        <v>2.7548711763227499E-2</v>
      </c>
      <c r="AY8" s="4">
        <f t="shared" si="44"/>
        <v>-0.68729669871209331</v>
      </c>
      <c r="AZ8" s="4">
        <f t="shared" si="45"/>
        <v>3.1015313924886962</v>
      </c>
      <c r="BA8" s="4">
        <f t="shared" si="46"/>
        <v>177.70465881693553</v>
      </c>
      <c r="BB8" s="4">
        <f t="shared" si="47"/>
        <v>4.7266898461070408</v>
      </c>
      <c r="BC8" s="4">
        <f t="shared" si="48"/>
        <v>7.4180801631388924</v>
      </c>
      <c r="BD8" s="4">
        <f t="shared" si="49"/>
        <v>16.871459855352974</v>
      </c>
      <c r="BE8" s="4">
        <f t="shared" si="50"/>
        <v>60.626501786525118</v>
      </c>
      <c r="BF8" s="4">
        <f t="shared" si="51"/>
        <v>119.37349821347487</v>
      </c>
      <c r="BG8" s="4">
        <f t="shared" si="52"/>
        <v>240.62650178652513</v>
      </c>
    </row>
    <row r="9" spans="1:59" x14ac:dyDescent="0.2">
      <c r="A9" s="3">
        <f t="shared" si="57"/>
        <v>45296</v>
      </c>
      <c r="B9" s="1">
        <f t="shared" si="53"/>
        <v>2024</v>
      </c>
      <c r="C9" s="1">
        <f t="shared" si="54"/>
        <v>1</v>
      </c>
      <c r="D9" s="1">
        <f t="shared" si="55"/>
        <v>5</v>
      </c>
      <c r="E9" s="1">
        <v>12</v>
      </c>
      <c r="F9" s="1">
        <f t="shared" si="0"/>
        <v>2023</v>
      </c>
      <c r="G9" s="1">
        <f t="shared" si="1"/>
        <v>13</v>
      </c>
      <c r="H9" s="1">
        <f t="shared" si="2"/>
        <v>10</v>
      </c>
      <c r="I9" s="1">
        <f t="shared" si="3"/>
        <v>20</v>
      </c>
      <c r="J9" s="1">
        <f t="shared" si="4"/>
        <v>-13</v>
      </c>
      <c r="K9" s="4">
        <f t="shared" si="5"/>
        <v>8769.9166666666279</v>
      </c>
      <c r="L9" s="4">
        <f t="shared" si="6"/>
        <v>0.2401072324891616</v>
      </c>
      <c r="M9" s="4">
        <f t="shared" si="7"/>
        <v>254.50590580329299</v>
      </c>
      <c r="N9" s="4">
        <f t="shared" si="8"/>
        <v>16.9670603868862</v>
      </c>
      <c r="O9" s="4">
        <f t="shared" si="9"/>
        <v>18.900393720219533</v>
      </c>
      <c r="P9" s="4">
        <f t="shared" si="10"/>
        <v>18.9670603868862</v>
      </c>
      <c r="Q9" s="4">
        <f t="shared" si="11"/>
        <v>284.50590580329299</v>
      </c>
      <c r="R9" s="4">
        <f t="shared" si="12"/>
        <v>283.34618229523159</v>
      </c>
      <c r="S9" s="4">
        <f t="shared" si="13"/>
        <v>1.6699012710700432E-2</v>
      </c>
      <c r="T9" s="4">
        <f t="shared" si="14"/>
        <v>23.436169715977641</v>
      </c>
      <c r="U9" s="4">
        <f t="shared" si="56"/>
        <v>0.40903832559999415</v>
      </c>
      <c r="V9" s="4">
        <f t="shared" si="15"/>
        <v>1.1597235080614041</v>
      </c>
      <c r="W9" s="4">
        <f t="shared" si="16"/>
        <v>2.0240993628450502E-2</v>
      </c>
      <c r="X9" s="4">
        <f t="shared" si="17"/>
        <v>2.0240993628450502E-2</v>
      </c>
      <c r="Y9" s="4">
        <f t="shared" si="18"/>
        <v>2.0584713770108676E-2</v>
      </c>
      <c r="Z9" s="4">
        <f t="shared" si="19"/>
        <v>2.0584713749689607E-2</v>
      </c>
      <c r="AA9" s="4">
        <f t="shared" si="20"/>
        <v>2.0931351677185447E-2</v>
      </c>
      <c r="AB9" s="4">
        <f t="shared" si="21"/>
        <v>1.1992781106068033</v>
      </c>
      <c r="AC9" s="4">
        <f t="shared" si="22"/>
        <v>284.54546040583841</v>
      </c>
      <c r="AD9" s="4">
        <f t="shared" si="23"/>
        <v>4.9662551556850403</v>
      </c>
      <c r="AE9" s="4">
        <f t="shared" si="24"/>
        <v>3.9554602545422313E-2</v>
      </c>
      <c r="AF9" s="4">
        <f t="shared" si="25"/>
        <v>0.15821841018168925</v>
      </c>
      <c r="AG9" s="4">
        <f t="shared" si="26"/>
        <v>4.9879863813870209</v>
      </c>
      <c r="AH9" s="4">
        <f t="shared" si="27"/>
        <v>285.79056792220808</v>
      </c>
      <c r="AI9" s="4">
        <f t="shared" si="28"/>
        <v>19.052704528147206</v>
      </c>
      <c r="AJ9" s="4">
        <f t="shared" si="29"/>
        <v>-0.39518559920448498</v>
      </c>
      <c r="AK9" s="4">
        <f t="shared" si="30"/>
        <v>-22.642466958765493</v>
      </c>
      <c r="AL9" s="4">
        <f t="shared" si="31"/>
        <v>1.2846621189150937</v>
      </c>
      <c r="AM9" s="4">
        <f t="shared" si="32"/>
        <v>1.2846621189150937</v>
      </c>
      <c r="AN9" s="4">
        <f t="shared" si="33"/>
        <v>5.138648475660375</v>
      </c>
      <c r="AO9" s="4">
        <f t="shared" si="34"/>
        <v>4.9804300654786857</v>
      </c>
      <c r="AP9" s="4">
        <f t="shared" si="35"/>
        <v>4</v>
      </c>
      <c r="AQ9" s="4">
        <f t="shared" si="36"/>
        <v>9.138648475660375</v>
      </c>
      <c r="AR9" s="4">
        <f t="shared" si="37"/>
        <v>12.152310807927673</v>
      </c>
      <c r="AS9" s="4">
        <f t="shared" si="38"/>
        <v>-0.15231080792767315</v>
      </c>
      <c r="AT9" s="4">
        <f t="shared" si="39"/>
        <v>-3.9874876270658666E-2</v>
      </c>
      <c r="AU9" s="4">
        <f t="shared" si="40"/>
        <v>0.66264339751815549</v>
      </c>
      <c r="AV9" s="4">
        <f t="shared" si="41"/>
        <v>0.51230364487754998</v>
      </c>
      <c r="AW9" s="4">
        <f t="shared" si="42"/>
        <v>29.35283668065253</v>
      </c>
      <c r="AX9" s="4">
        <f t="shared" si="43"/>
        <v>2.9005485025159358E-2</v>
      </c>
      <c r="AY9" s="4">
        <f t="shared" si="44"/>
        <v>-0.68654364578280191</v>
      </c>
      <c r="AZ9" s="4">
        <f t="shared" si="45"/>
        <v>3.0993691970547856</v>
      </c>
      <c r="BA9" s="4">
        <f t="shared" si="46"/>
        <v>177.58077414408999</v>
      </c>
      <c r="BB9" s="4">
        <f t="shared" si="47"/>
        <v>4.7335809709144794</v>
      </c>
      <c r="BC9" s="4">
        <f t="shared" si="48"/>
        <v>7.4187298370131938</v>
      </c>
      <c r="BD9" s="4">
        <f t="shared" si="49"/>
        <v>16.885891778842151</v>
      </c>
      <c r="BE9" s="4">
        <f t="shared" si="50"/>
        <v>60.769509108866522</v>
      </c>
      <c r="BF9" s="4">
        <f t="shared" si="51"/>
        <v>119.23049089113348</v>
      </c>
      <c r="BG9" s="4">
        <f t="shared" si="52"/>
        <v>240.76950910886652</v>
      </c>
    </row>
    <row r="10" spans="1:59" x14ac:dyDescent="0.2">
      <c r="A10" s="3">
        <f t="shared" si="57"/>
        <v>45297</v>
      </c>
      <c r="B10" s="1">
        <f t="shared" si="53"/>
        <v>2024</v>
      </c>
      <c r="C10" s="1">
        <f t="shared" si="54"/>
        <v>1</v>
      </c>
      <c r="D10" s="1">
        <f t="shared" si="55"/>
        <v>6</v>
      </c>
      <c r="E10" s="1">
        <v>12</v>
      </c>
      <c r="F10" s="1">
        <f t="shared" si="0"/>
        <v>2023</v>
      </c>
      <c r="G10" s="1">
        <f t="shared" si="1"/>
        <v>13</v>
      </c>
      <c r="H10" s="1">
        <f t="shared" si="2"/>
        <v>10</v>
      </c>
      <c r="I10" s="1">
        <f t="shared" si="3"/>
        <v>20</v>
      </c>
      <c r="J10" s="1">
        <f t="shared" si="4"/>
        <v>-13</v>
      </c>
      <c r="K10" s="4">
        <f t="shared" si="5"/>
        <v>8770.9166666666279</v>
      </c>
      <c r="L10" s="4">
        <f t="shared" si="6"/>
        <v>0.24013461099703293</v>
      </c>
      <c r="M10" s="4">
        <f t="shared" si="7"/>
        <v>255.49155317433178</v>
      </c>
      <c r="N10" s="4">
        <f t="shared" si="8"/>
        <v>17.032770211622118</v>
      </c>
      <c r="O10" s="4">
        <f t="shared" si="9"/>
        <v>18.966103544955452</v>
      </c>
      <c r="P10" s="4">
        <f t="shared" si="10"/>
        <v>19.032770211622118</v>
      </c>
      <c r="Q10" s="4">
        <f t="shared" si="11"/>
        <v>285.49155317433178</v>
      </c>
      <c r="R10" s="4">
        <f t="shared" si="12"/>
        <v>283.34622883869497</v>
      </c>
      <c r="S10" s="4">
        <f t="shared" si="13"/>
        <v>1.6699011615560116E-2</v>
      </c>
      <c r="T10" s="4">
        <f t="shared" si="14"/>
        <v>23.436169360057036</v>
      </c>
      <c r="U10" s="4">
        <f t="shared" si="56"/>
        <v>0.40903831938800772</v>
      </c>
      <c r="V10" s="4">
        <f t="shared" si="15"/>
        <v>2.1453243356368148</v>
      </c>
      <c r="W10" s="4">
        <f t="shared" si="16"/>
        <v>3.7442973180022342E-2</v>
      </c>
      <c r="X10" s="4">
        <f t="shared" si="17"/>
        <v>3.7442973180022342E-2</v>
      </c>
      <c r="Y10" s="4">
        <f t="shared" si="18"/>
        <v>3.8078696240206322E-2</v>
      </c>
      <c r="Z10" s="4">
        <f t="shared" si="19"/>
        <v>3.8078696111017926E-2</v>
      </c>
      <c r="AA10" s="4">
        <f t="shared" si="20"/>
        <v>3.8719812845798465E-2</v>
      </c>
      <c r="AB10" s="4">
        <f t="shared" si="21"/>
        <v>2.2184818596006814</v>
      </c>
      <c r="AC10" s="4">
        <f t="shared" si="22"/>
        <v>285.56471069829564</v>
      </c>
      <c r="AD10" s="4">
        <f t="shared" si="23"/>
        <v>4.9840444291903347</v>
      </c>
      <c r="AE10" s="4">
        <f t="shared" si="24"/>
        <v>7.3157523963857329E-2</v>
      </c>
      <c r="AF10" s="4">
        <f t="shared" si="25"/>
        <v>0.29263009585542932</v>
      </c>
      <c r="AG10" s="4">
        <f t="shared" si="26"/>
        <v>5.0071323416152129</v>
      </c>
      <c r="AH10" s="4">
        <f t="shared" si="27"/>
        <v>286.88755063800886</v>
      </c>
      <c r="AI10" s="4">
        <f t="shared" si="28"/>
        <v>19.125836709200591</v>
      </c>
      <c r="AJ10" s="4">
        <f t="shared" si="29"/>
        <v>-0.39319518190988029</v>
      </c>
      <c r="AK10" s="4">
        <f t="shared" si="30"/>
        <v>-22.528424448314794</v>
      </c>
      <c r="AL10" s="4">
        <f t="shared" si="31"/>
        <v>1.3959974636770767</v>
      </c>
      <c r="AM10" s="4">
        <f t="shared" si="32"/>
        <v>1.3959974636770767</v>
      </c>
      <c r="AN10" s="4">
        <f t="shared" si="33"/>
        <v>5.5839898547083067</v>
      </c>
      <c r="AO10" s="4">
        <f t="shared" si="34"/>
        <v>5.2913597588528773</v>
      </c>
      <c r="AP10" s="4">
        <f t="shared" si="35"/>
        <v>4</v>
      </c>
      <c r="AQ10" s="4">
        <f t="shared" si="36"/>
        <v>9.5839898547083067</v>
      </c>
      <c r="AR10" s="4">
        <f t="shared" si="37"/>
        <v>12.159733164245138</v>
      </c>
      <c r="AS10" s="4">
        <f t="shared" si="38"/>
        <v>-0.15973316424513939</v>
      </c>
      <c r="AT10" s="4">
        <f t="shared" si="39"/>
        <v>-4.181804461059848E-2</v>
      </c>
      <c r="AU10" s="4">
        <f t="shared" si="40"/>
        <v>0.66264339751815549</v>
      </c>
      <c r="AV10" s="4">
        <f t="shared" si="41"/>
        <v>0.51422639941842097</v>
      </c>
      <c r="AW10" s="4">
        <f t="shared" si="42"/>
        <v>29.463002400884051</v>
      </c>
      <c r="AX10" s="4">
        <f t="shared" si="43"/>
        <v>3.0443359944411039E-2</v>
      </c>
      <c r="AY10" s="4">
        <f t="shared" si="44"/>
        <v>-0.68573634297313402</v>
      </c>
      <c r="AZ10" s="4">
        <f t="shared" si="45"/>
        <v>3.097226647158057</v>
      </c>
      <c r="BA10" s="4">
        <f t="shared" si="46"/>
        <v>177.45801507761126</v>
      </c>
      <c r="BB10" s="4">
        <f t="shared" si="47"/>
        <v>4.7409387757899752</v>
      </c>
      <c r="BC10" s="4">
        <f t="shared" si="48"/>
        <v>7.4187943884551624</v>
      </c>
      <c r="BD10" s="4">
        <f t="shared" si="49"/>
        <v>16.900671940035114</v>
      </c>
      <c r="BE10" s="4">
        <f t="shared" si="50"/>
        <v>60.922446563776653</v>
      </c>
      <c r="BF10" s="4">
        <f t="shared" si="51"/>
        <v>119.07755343622335</v>
      </c>
      <c r="BG10" s="4">
        <f t="shared" si="52"/>
        <v>240.92244656377665</v>
      </c>
    </row>
    <row r="11" spans="1:59" x14ac:dyDescent="0.2">
      <c r="A11" s="3">
        <f t="shared" si="57"/>
        <v>45298</v>
      </c>
      <c r="B11" s="1">
        <f t="shared" si="53"/>
        <v>2024</v>
      </c>
      <c r="C11" s="1">
        <f t="shared" si="54"/>
        <v>1</v>
      </c>
      <c r="D11" s="1">
        <f t="shared" si="55"/>
        <v>7</v>
      </c>
      <c r="E11" s="1">
        <v>12</v>
      </c>
      <c r="F11" s="1">
        <f t="shared" si="0"/>
        <v>2023</v>
      </c>
      <c r="G11" s="1">
        <f t="shared" si="1"/>
        <v>13</v>
      </c>
      <c r="H11" s="1">
        <f t="shared" si="2"/>
        <v>10</v>
      </c>
      <c r="I11" s="1">
        <f t="shared" si="3"/>
        <v>20</v>
      </c>
      <c r="J11" s="1">
        <f t="shared" si="4"/>
        <v>-13</v>
      </c>
      <c r="K11" s="4">
        <f t="shared" si="5"/>
        <v>8771.9166666666279</v>
      </c>
      <c r="L11" s="4">
        <f t="shared" si="6"/>
        <v>0.24016198950490425</v>
      </c>
      <c r="M11" s="4">
        <f t="shared" si="7"/>
        <v>256.47720054583624</v>
      </c>
      <c r="N11" s="4">
        <f t="shared" si="8"/>
        <v>17.098480036389084</v>
      </c>
      <c r="O11" s="4">
        <f t="shared" si="9"/>
        <v>19.031813369722418</v>
      </c>
      <c r="P11" s="4">
        <f t="shared" si="10"/>
        <v>19.098480036389084</v>
      </c>
      <c r="Q11" s="4">
        <f t="shared" si="11"/>
        <v>286.47720054583624</v>
      </c>
      <c r="R11" s="4">
        <f t="shared" si="12"/>
        <v>283.34627538215835</v>
      </c>
      <c r="S11" s="4">
        <f t="shared" si="13"/>
        <v>1.6699010520419801E-2</v>
      </c>
      <c r="T11" s="4">
        <f t="shared" si="14"/>
        <v>23.436169004136435</v>
      </c>
      <c r="U11" s="4">
        <f t="shared" si="56"/>
        <v>0.40903831317602135</v>
      </c>
      <c r="V11" s="4">
        <f t="shared" si="15"/>
        <v>3.1309251636778868</v>
      </c>
      <c r="W11" s="4">
        <f t="shared" si="16"/>
        <v>5.4644952739721496E-2</v>
      </c>
      <c r="X11" s="4">
        <f t="shared" si="17"/>
        <v>5.4644952739721496E-2</v>
      </c>
      <c r="Y11" s="4">
        <f t="shared" si="18"/>
        <v>5.5572480992794916E-2</v>
      </c>
      <c r="Z11" s="4">
        <f t="shared" si="19"/>
        <v>5.557248059155985E-2</v>
      </c>
      <c r="AA11" s="4">
        <f t="shared" si="20"/>
        <v>5.6507871585621011E-2</v>
      </c>
      <c r="AB11" s="4">
        <f t="shared" si="21"/>
        <v>3.2376625511233112</v>
      </c>
      <c r="AC11" s="4">
        <f t="shared" si="22"/>
        <v>286.58393793328167</v>
      </c>
      <c r="AD11" s="4">
        <f t="shared" si="23"/>
        <v>5.0018333002668385</v>
      </c>
      <c r="AE11" s="4">
        <f t="shared" si="24"/>
        <v>0.10673738744543471</v>
      </c>
      <c r="AF11" s="4">
        <f t="shared" si="25"/>
        <v>0.42694954978173882</v>
      </c>
      <c r="AG11" s="4">
        <f t="shared" si="26"/>
        <v>5.0262452567055398</v>
      </c>
      <c r="AH11" s="4">
        <f t="shared" si="27"/>
        <v>287.98264000687647</v>
      </c>
      <c r="AI11" s="4">
        <f t="shared" si="28"/>
        <v>19.198842667125099</v>
      </c>
      <c r="AJ11" s="4">
        <f t="shared" si="29"/>
        <v>-0.39107530572784271</v>
      </c>
      <c r="AK11" s="4">
        <f t="shared" si="30"/>
        <v>-22.406964489993737</v>
      </c>
      <c r="AL11" s="4">
        <f t="shared" si="31"/>
        <v>1.5054394610402255</v>
      </c>
      <c r="AM11" s="4">
        <f t="shared" si="32"/>
        <v>1.5054394610402255</v>
      </c>
      <c r="AN11" s="4">
        <f t="shared" si="33"/>
        <v>6.0217578441609021</v>
      </c>
      <c r="AO11" s="4">
        <f t="shared" si="34"/>
        <v>5.5948082943791633</v>
      </c>
      <c r="AP11" s="4">
        <f t="shared" si="35"/>
        <v>4</v>
      </c>
      <c r="AQ11" s="4">
        <f t="shared" si="36"/>
        <v>10.021757844160902</v>
      </c>
      <c r="AR11" s="4">
        <f t="shared" si="37"/>
        <v>12.167029297402681</v>
      </c>
      <c r="AS11" s="4">
        <f t="shared" si="38"/>
        <v>-0.16702929740268146</v>
      </c>
      <c r="AT11" s="4">
        <f t="shared" si="39"/>
        <v>-4.3728167804544069E-2</v>
      </c>
      <c r="AU11" s="4">
        <f t="shared" si="40"/>
        <v>0.66264339751815549</v>
      </c>
      <c r="AV11" s="4">
        <f t="shared" si="41"/>
        <v>0.51627630132731173</v>
      </c>
      <c r="AW11" s="4">
        <f t="shared" si="42"/>
        <v>29.580453128679302</v>
      </c>
      <c r="AX11" s="4">
        <f t="shared" si="43"/>
        <v>3.1860974205342049E-2</v>
      </c>
      <c r="AY11" s="4">
        <f t="shared" si="44"/>
        <v>-0.68487475082785076</v>
      </c>
      <c r="AZ11" s="4">
        <f t="shared" si="45"/>
        <v>3.0951052928798375</v>
      </c>
      <c r="BA11" s="4">
        <f t="shared" si="46"/>
        <v>177.33647043061725</v>
      </c>
      <c r="BB11" s="4">
        <f t="shared" si="47"/>
        <v>4.7487564790475103</v>
      </c>
      <c r="BC11" s="4">
        <f t="shared" si="48"/>
        <v>7.4182728183551712</v>
      </c>
      <c r="BD11" s="4">
        <f t="shared" si="49"/>
        <v>16.915785776450193</v>
      </c>
      <c r="BE11" s="4">
        <f t="shared" si="50"/>
        <v>61.085220593257333</v>
      </c>
      <c r="BF11" s="4">
        <f t="shared" si="51"/>
        <v>118.91477940674267</v>
      </c>
      <c r="BG11" s="4">
        <f t="shared" si="52"/>
        <v>241.08522059325733</v>
      </c>
    </row>
    <row r="12" spans="1:59" x14ac:dyDescent="0.2">
      <c r="A12" s="3">
        <f t="shared" si="57"/>
        <v>45299</v>
      </c>
      <c r="B12" s="1">
        <f t="shared" si="53"/>
        <v>2024</v>
      </c>
      <c r="C12" s="1">
        <f t="shared" si="54"/>
        <v>1</v>
      </c>
      <c r="D12" s="1">
        <f t="shared" si="55"/>
        <v>8</v>
      </c>
      <c r="E12" s="1">
        <v>12</v>
      </c>
      <c r="F12" s="1">
        <f t="shared" si="0"/>
        <v>2023</v>
      </c>
      <c r="G12" s="1">
        <f t="shared" si="1"/>
        <v>13</v>
      </c>
      <c r="H12" s="1">
        <f t="shared" si="2"/>
        <v>10</v>
      </c>
      <c r="I12" s="1">
        <f t="shared" si="3"/>
        <v>20</v>
      </c>
      <c r="J12" s="1">
        <f t="shared" si="4"/>
        <v>-13</v>
      </c>
      <c r="K12" s="4">
        <f t="shared" si="5"/>
        <v>8772.9166666666279</v>
      </c>
      <c r="L12" s="4">
        <f t="shared" si="6"/>
        <v>0.24018936801277557</v>
      </c>
      <c r="M12" s="4">
        <f t="shared" si="7"/>
        <v>257.4628479173407</v>
      </c>
      <c r="N12" s="4">
        <f t="shared" si="8"/>
        <v>17.164189861156046</v>
      </c>
      <c r="O12" s="4">
        <f t="shared" si="9"/>
        <v>19.09752319448938</v>
      </c>
      <c r="P12" s="4">
        <f t="shared" si="10"/>
        <v>19.164189861156046</v>
      </c>
      <c r="Q12" s="4">
        <f t="shared" si="11"/>
        <v>287.4628479173407</v>
      </c>
      <c r="R12" s="4">
        <f t="shared" si="12"/>
        <v>283.34632192562168</v>
      </c>
      <c r="S12" s="4">
        <f t="shared" si="13"/>
        <v>1.6699009425279486E-2</v>
      </c>
      <c r="T12" s="4">
        <f t="shared" si="14"/>
        <v>23.436168648215833</v>
      </c>
      <c r="U12" s="4">
        <f t="shared" si="56"/>
        <v>0.40903830696403498</v>
      </c>
      <c r="V12" s="4">
        <f t="shared" si="15"/>
        <v>4.1165259917190156</v>
      </c>
      <c r="W12" s="4">
        <f t="shared" si="16"/>
        <v>7.1846932299421656E-2</v>
      </c>
      <c r="X12" s="4">
        <f t="shared" si="17"/>
        <v>7.1846932299421656E-2</v>
      </c>
      <c r="Y12" s="4">
        <f t="shared" si="18"/>
        <v>7.3065977290310336E-2</v>
      </c>
      <c r="Z12" s="4">
        <f t="shared" si="19"/>
        <v>7.3065976379404179E-2</v>
      </c>
      <c r="AA12" s="4">
        <f t="shared" si="20"/>
        <v>7.4295343233221081E-2</v>
      </c>
      <c r="AB12" s="4">
        <f t="shared" si="21"/>
        <v>4.2568096047394075</v>
      </c>
      <c r="AC12" s="4">
        <f t="shared" si="22"/>
        <v>287.60313153036111</v>
      </c>
      <c r="AD12" s="4">
        <f t="shared" si="23"/>
        <v>5.0196215842511194</v>
      </c>
      <c r="AE12" s="4">
        <f t="shared" si="24"/>
        <v>0.14028361302041503</v>
      </c>
      <c r="AF12" s="4">
        <f t="shared" si="25"/>
        <v>0.56113445208166013</v>
      </c>
      <c r="AG12" s="4">
        <f t="shared" si="26"/>
        <v>5.0453231517431396</v>
      </c>
      <c r="AH12" s="4">
        <f t="shared" si="27"/>
        <v>289.0757228745245</v>
      </c>
      <c r="AI12" s="4">
        <f t="shared" si="28"/>
        <v>19.271714858301632</v>
      </c>
      <c r="AJ12" s="4">
        <f t="shared" si="29"/>
        <v>-0.38882700387732611</v>
      </c>
      <c r="AK12" s="4">
        <f t="shared" si="30"/>
        <v>-22.278146282887683</v>
      </c>
      <c r="AL12" s="4">
        <f t="shared" si="31"/>
        <v>1.6128749571838057</v>
      </c>
      <c r="AM12" s="4">
        <f t="shared" si="32"/>
        <v>1.6128749571838057</v>
      </c>
      <c r="AN12" s="4">
        <f t="shared" si="33"/>
        <v>6.4514998287352228</v>
      </c>
      <c r="AO12" s="4">
        <f t="shared" si="34"/>
        <v>5.8903653766535626</v>
      </c>
      <c r="AP12" s="4">
        <f t="shared" si="35"/>
        <v>4</v>
      </c>
      <c r="AQ12" s="4">
        <f t="shared" si="36"/>
        <v>10.451499828735223</v>
      </c>
      <c r="AR12" s="4">
        <f t="shared" si="37"/>
        <v>12.174191663812254</v>
      </c>
      <c r="AS12" s="4">
        <f t="shared" si="38"/>
        <v>-0.17419166381225182</v>
      </c>
      <c r="AT12" s="4">
        <f t="shared" si="39"/>
        <v>-4.5603270945762775E-2</v>
      </c>
      <c r="AU12" s="4">
        <f t="shared" si="40"/>
        <v>0.66264339751815549</v>
      </c>
      <c r="AV12" s="4">
        <f t="shared" si="41"/>
        <v>0.51845251343335386</v>
      </c>
      <c r="AW12" s="4">
        <f t="shared" si="42"/>
        <v>29.705140897680792</v>
      </c>
      <c r="AX12" s="4">
        <f t="shared" si="43"/>
        <v>3.3256990531952885E-2</v>
      </c>
      <c r="AY12" s="4">
        <f t="shared" si="44"/>
        <v>-0.68395883063622742</v>
      </c>
      <c r="AZ12" s="4">
        <f t="shared" si="45"/>
        <v>3.0930066625573813</v>
      </c>
      <c r="BA12" s="4">
        <f t="shared" si="46"/>
        <v>177.21622777038235</v>
      </c>
      <c r="BB12" s="4">
        <f t="shared" si="47"/>
        <v>4.7570269541741661</v>
      </c>
      <c r="BC12" s="4">
        <f t="shared" si="48"/>
        <v>7.4171647096380875</v>
      </c>
      <c r="BD12" s="4">
        <f t="shared" si="49"/>
        <v>16.931218617986421</v>
      </c>
      <c r="BE12" s="4">
        <f t="shared" si="50"/>
        <v>61.257732261753993</v>
      </c>
      <c r="BF12" s="4">
        <f t="shared" si="51"/>
        <v>118.742267738246</v>
      </c>
      <c r="BG12" s="4">
        <f t="shared" si="52"/>
        <v>241.257732261754</v>
      </c>
    </row>
    <row r="13" spans="1:59" x14ac:dyDescent="0.2">
      <c r="A13" s="3">
        <f t="shared" si="57"/>
        <v>45300</v>
      </c>
      <c r="B13" s="1">
        <f t="shared" si="53"/>
        <v>2024</v>
      </c>
      <c r="C13" s="1">
        <f t="shared" si="54"/>
        <v>1</v>
      </c>
      <c r="D13" s="1">
        <f t="shared" si="55"/>
        <v>9</v>
      </c>
      <c r="E13" s="1">
        <v>12</v>
      </c>
      <c r="F13" s="1">
        <f t="shared" si="0"/>
        <v>2023</v>
      </c>
      <c r="G13" s="1">
        <f t="shared" si="1"/>
        <v>13</v>
      </c>
      <c r="H13" s="1">
        <f t="shared" si="2"/>
        <v>10</v>
      </c>
      <c r="I13" s="1">
        <f t="shared" si="3"/>
        <v>20</v>
      </c>
      <c r="J13" s="1">
        <f t="shared" si="4"/>
        <v>-13</v>
      </c>
      <c r="K13" s="4">
        <f t="shared" si="5"/>
        <v>8773.9166666666279</v>
      </c>
      <c r="L13" s="4">
        <f t="shared" si="6"/>
        <v>0.2402167465206469</v>
      </c>
      <c r="M13" s="4">
        <f t="shared" si="7"/>
        <v>258.44849528884515</v>
      </c>
      <c r="N13" s="4">
        <f t="shared" si="8"/>
        <v>17.229899685923009</v>
      </c>
      <c r="O13" s="4">
        <f t="shared" si="9"/>
        <v>19.163233019256342</v>
      </c>
      <c r="P13" s="4">
        <f t="shared" si="10"/>
        <v>19.229899685923009</v>
      </c>
      <c r="Q13" s="4">
        <f t="shared" si="11"/>
        <v>288.44849528884515</v>
      </c>
      <c r="R13" s="4">
        <f t="shared" si="12"/>
        <v>283.34636846908506</v>
      </c>
      <c r="S13" s="4">
        <f t="shared" si="13"/>
        <v>1.6699008330139174E-2</v>
      </c>
      <c r="T13" s="4">
        <f t="shared" si="14"/>
        <v>23.436168292295232</v>
      </c>
      <c r="U13" s="4">
        <f t="shared" si="56"/>
        <v>0.40903830075204861</v>
      </c>
      <c r="V13" s="4">
        <f t="shared" si="15"/>
        <v>5.1021268197600875</v>
      </c>
      <c r="W13" s="4">
        <f t="shared" si="16"/>
        <v>8.9048911859120811E-2</v>
      </c>
      <c r="X13" s="4">
        <f t="shared" si="17"/>
        <v>8.9048911859120811E-2</v>
      </c>
      <c r="Y13" s="4">
        <f t="shared" si="18"/>
        <v>9.0559094506039689E-2</v>
      </c>
      <c r="Z13" s="4">
        <f t="shared" si="19"/>
        <v>9.0559092774234434E-2</v>
      </c>
      <c r="AA13" s="4">
        <f t="shared" si="20"/>
        <v>9.2082043352842965E-2</v>
      </c>
      <c r="AB13" s="4">
        <f t="shared" si="21"/>
        <v>5.2759124530585781</v>
      </c>
      <c r="AC13" s="4">
        <f t="shared" si="22"/>
        <v>288.62228092214366</v>
      </c>
      <c r="AD13" s="4">
        <f t="shared" si="23"/>
        <v>5.0374090967074228</v>
      </c>
      <c r="AE13" s="4">
        <f t="shared" si="24"/>
        <v>0.17378563329850749</v>
      </c>
      <c r="AF13" s="4">
        <f t="shared" si="25"/>
        <v>0.69514253319402997</v>
      </c>
      <c r="AG13" s="4">
        <f t="shared" si="26"/>
        <v>5.0643641168948736</v>
      </c>
      <c r="AH13" s="4">
        <f t="shared" si="27"/>
        <v>290.16668981557456</v>
      </c>
      <c r="AI13" s="4">
        <f t="shared" si="28"/>
        <v>19.344445987704969</v>
      </c>
      <c r="AJ13" s="4">
        <f t="shared" si="29"/>
        <v>-0.3864513689866137</v>
      </c>
      <c r="AK13" s="4">
        <f t="shared" si="30"/>
        <v>-22.142032429985839</v>
      </c>
      <c r="AL13" s="4">
        <f t="shared" si="31"/>
        <v>1.7181945267294054</v>
      </c>
      <c r="AM13" s="4">
        <f t="shared" si="32"/>
        <v>1.7181945267294054</v>
      </c>
      <c r="AN13" s="4">
        <f t="shared" si="33"/>
        <v>6.8727781069176217</v>
      </c>
      <c r="AO13" s="4">
        <f t="shared" si="34"/>
        <v>6.1776355737235917</v>
      </c>
      <c r="AP13" s="4">
        <f t="shared" si="35"/>
        <v>4</v>
      </c>
      <c r="AQ13" s="4">
        <f t="shared" si="36"/>
        <v>10.872778106917622</v>
      </c>
      <c r="AR13" s="4">
        <f t="shared" si="37"/>
        <v>12.181212968448627</v>
      </c>
      <c r="AS13" s="4">
        <f t="shared" si="38"/>
        <v>-0.18121296844862655</v>
      </c>
      <c r="AT13" s="4">
        <f t="shared" si="39"/>
        <v>-4.7441444201117011E-2</v>
      </c>
      <c r="AU13" s="4">
        <f t="shared" si="40"/>
        <v>0.66264339751815549</v>
      </c>
      <c r="AV13" s="4">
        <f t="shared" si="41"/>
        <v>0.5207541466766249</v>
      </c>
      <c r="AW13" s="4">
        <f t="shared" si="42"/>
        <v>29.837014768507231</v>
      </c>
      <c r="AX13" s="4">
        <f t="shared" si="43"/>
        <v>3.4630098264857037E-2</v>
      </c>
      <c r="AY13" s="4">
        <f t="shared" si="44"/>
        <v>-0.68298854482144944</v>
      </c>
      <c r="AZ13" s="4">
        <f t="shared" si="45"/>
        <v>3.0909322615629184</v>
      </c>
      <c r="BA13" s="4">
        <f t="shared" si="46"/>
        <v>177.09737334838186</v>
      </c>
      <c r="BB13" s="4">
        <f t="shared" si="47"/>
        <v>4.7657427522420228</v>
      </c>
      <c r="BC13" s="4">
        <f t="shared" si="48"/>
        <v>7.4154702162066037</v>
      </c>
      <c r="BD13" s="4">
        <f t="shared" si="49"/>
        <v>16.946955720690649</v>
      </c>
      <c r="BE13" s="4">
        <f t="shared" si="50"/>
        <v>61.439877479590429</v>
      </c>
      <c r="BF13" s="4">
        <f t="shared" si="51"/>
        <v>118.56012252040958</v>
      </c>
      <c r="BG13" s="4">
        <f t="shared" si="52"/>
        <v>241.43987747959042</v>
      </c>
    </row>
    <row r="14" spans="1:59" x14ac:dyDescent="0.2">
      <c r="A14" s="3">
        <f t="shared" si="57"/>
        <v>45301</v>
      </c>
      <c r="B14" s="1">
        <f t="shared" si="53"/>
        <v>2024</v>
      </c>
      <c r="C14" s="1">
        <f t="shared" si="54"/>
        <v>1</v>
      </c>
      <c r="D14" s="1">
        <f t="shared" si="55"/>
        <v>10</v>
      </c>
      <c r="E14" s="1">
        <v>12</v>
      </c>
      <c r="F14" s="1">
        <f t="shared" si="0"/>
        <v>2023</v>
      </c>
      <c r="G14" s="1">
        <f t="shared" si="1"/>
        <v>13</v>
      </c>
      <c r="H14" s="1">
        <f t="shared" si="2"/>
        <v>10</v>
      </c>
      <c r="I14" s="1">
        <f t="shared" si="3"/>
        <v>20</v>
      </c>
      <c r="J14" s="1">
        <f t="shared" si="4"/>
        <v>-13</v>
      </c>
      <c r="K14" s="4">
        <f t="shared" si="5"/>
        <v>8774.9166666666279</v>
      </c>
      <c r="L14" s="4">
        <f t="shared" si="6"/>
        <v>0.24024412502851822</v>
      </c>
      <c r="M14" s="4">
        <f t="shared" si="7"/>
        <v>259.43414266034961</v>
      </c>
      <c r="N14" s="4">
        <f t="shared" si="8"/>
        <v>17.295609510689975</v>
      </c>
      <c r="O14" s="4">
        <f t="shared" si="9"/>
        <v>19.228942844023308</v>
      </c>
      <c r="P14" s="4">
        <f t="shared" si="10"/>
        <v>19.295609510689975</v>
      </c>
      <c r="Q14" s="4">
        <f t="shared" si="11"/>
        <v>289.43414266034961</v>
      </c>
      <c r="R14" s="4">
        <f t="shared" si="12"/>
        <v>283.34641501254845</v>
      </c>
      <c r="S14" s="4">
        <f t="shared" si="13"/>
        <v>1.6699007234998859E-2</v>
      </c>
      <c r="T14" s="4">
        <f t="shared" si="14"/>
        <v>23.436167936374627</v>
      </c>
      <c r="U14" s="4">
        <f t="shared" si="56"/>
        <v>0.40903829454006219</v>
      </c>
      <c r="V14" s="4">
        <f t="shared" si="15"/>
        <v>6.0877276478011595</v>
      </c>
      <c r="W14" s="4">
        <f t="shared" si="16"/>
        <v>0.10625089141881996</v>
      </c>
      <c r="X14" s="4">
        <f t="shared" si="17"/>
        <v>0.10625089141881996</v>
      </c>
      <c r="Y14" s="4">
        <f t="shared" si="18"/>
        <v>0.10805174214806375</v>
      </c>
      <c r="Z14" s="4">
        <f t="shared" si="19"/>
        <v>0.10805173921150195</v>
      </c>
      <c r="AA14" s="4">
        <f t="shared" si="20"/>
        <v>0.109867787796813</v>
      </c>
      <c r="AB14" s="4">
        <f t="shared" si="21"/>
        <v>6.2949605451963144</v>
      </c>
      <c r="AC14" s="4">
        <f t="shared" si="22"/>
        <v>289.64137555774477</v>
      </c>
      <c r="AD14" s="4">
        <f t="shared" si="23"/>
        <v>5.0551956534880738</v>
      </c>
      <c r="AE14" s="4">
        <f t="shared" si="24"/>
        <v>0.20723289739515849</v>
      </c>
      <c r="AF14" s="4">
        <f t="shared" si="25"/>
        <v>0.82893158958063395</v>
      </c>
      <c r="AG14" s="4">
        <f t="shared" si="26"/>
        <v>5.0833663101521269</v>
      </c>
      <c r="AH14" s="4">
        <f t="shared" si="27"/>
        <v>291.25543529070711</v>
      </c>
      <c r="AI14" s="4">
        <f t="shared" si="28"/>
        <v>19.417029019380475</v>
      </c>
      <c r="AJ14" s="4">
        <f t="shared" si="29"/>
        <v>-0.38394955141507287</v>
      </c>
      <c r="AK14" s="4">
        <f t="shared" si="30"/>
        <v>-21.99868884202488</v>
      </c>
      <c r="AL14" s="4">
        <f t="shared" si="31"/>
        <v>1.8212926303575045</v>
      </c>
      <c r="AM14" s="4">
        <f t="shared" si="32"/>
        <v>1.8212926303575045</v>
      </c>
      <c r="AN14" s="4">
        <f t="shared" si="33"/>
        <v>7.2851705214300182</v>
      </c>
      <c r="AO14" s="4">
        <f t="shared" si="34"/>
        <v>6.4562389318493842</v>
      </c>
      <c r="AP14" s="4">
        <f t="shared" si="35"/>
        <v>4</v>
      </c>
      <c r="AQ14" s="4">
        <f t="shared" si="36"/>
        <v>11.285170521430018</v>
      </c>
      <c r="AR14" s="4">
        <f t="shared" si="37"/>
        <v>12.188086175357167</v>
      </c>
      <c r="AS14" s="4">
        <f t="shared" si="38"/>
        <v>-0.18808617535716721</v>
      </c>
      <c r="AT14" s="4">
        <f t="shared" si="39"/>
        <v>-4.9240845561989842E-2</v>
      </c>
      <c r="AU14" s="4">
        <f t="shared" si="40"/>
        <v>0.66264339751815549</v>
      </c>
      <c r="AV14" s="4">
        <f t="shared" si="41"/>
        <v>0.52318026096282355</v>
      </c>
      <c r="AW14" s="4">
        <f t="shared" si="42"/>
        <v>29.97602087772281</v>
      </c>
      <c r="AX14" s="4">
        <f t="shared" si="43"/>
        <v>3.5979014899597275E-2</v>
      </c>
      <c r="AY14" s="4">
        <f t="shared" si="44"/>
        <v>-0.68196385735136844</v>
      </c>
      <c r="AZ14" s="4">
        <f t="shared" si="45"/>
        <v>3.0888835711294833</v>
      </c>
      <c r="BA14" s="4">
        <f t="shared" si="46"/>
        <v>176.97999203301723</v>
      </c>
      <c r="BB14" s="4">
        <f t="shared" si="47"/>
        <v>4.774896124835629</v>
      </c>
      <c r="BC14" s="4">
        <f t="shared" si="48"/>
        <v>7.4131900505215382</v>
      </c>
      <c r="BD14" s="4">
        <f t="shared" si="49"/>
        <v>16.962982300192795</v>
      </c>
      <c r="BE14" s="4">
        <f t="shared" si="50"/>
        <v>61.631547232836787</v>
      </c>
      <c r="BF14" s="4">
        <f t="shared" si="51"/>
        <v>118.36845276716321</v>
      </c>
      <c r="BG14" s="4">
        <f t="shared" si="52"/>
        <v>241.63154723283679</v>
      </c>
    </row>
    <row r="15" spans="1:59" x14ac:dyDescent="0.2">
      <c r="A15" s="3">
        <f t="shared" si="57"/>
        <v>45302</v>
      </c>
      <c r="B15" s="1">
        <f t="shared" si="53"/>
        <v>2024</v>
      </c>
      <c r="C15" s="1">
        <f t="shared" si="54"/>
        <v>1</v>
      </c>
      <c r="D15" s="1">
        <f t="shared" si="55"/>
        <v>11</v>
      </c>
      <c r="E15" s="1">
        <v>12</v>
      </c>
      <c r="F15" s="1">
        <f t="shared" si="0"/>
        <v>2023</v>
      </c>
      <c r="G15" s="1">
        <f t="shared" si="1"/>
        <v>13</v>
      </c>
      <c r="H15" s="1">
        <f t="shared" si="2"/>
        <v>10</v>
      </c>
      <c r="I15" s="1">
        <f t="shared" si="3"/>
        <v>20</v>
      </c>
      <c r="J15" s="1">
        <f t="shared" si="4"/>
        <v>-13</v>
      </c>
      <c r="K15" s="4">
        <f t="shared" si="5"/>
        <v>8775.9166666666279</v>
      </c>
      <c r="L15" s="4">
        <f t="shared" si="6"/>
        <v>0.24027150353638954</v>
      </c>
      <c r="M15" s="4">
        <f t="shared" si="7"/>
        <v>260.4197900313884</v>
      </c>
      <c r="N15" s="4">
        <f t="shared" si="8"/>
        <v>17.361319335425893</v>
      </c>
      <c r="O15" s="4">
        <f t="shared" si="9"/>
        <v>19.294652668759227</v>
      </c>
      <c r="P15" s="4">
        <f t="shared" si="10"/>
        <v>19.361319335425893</v>
      </c>
      <c r="Q15" s="4">
        <f t="shared" si="11"/>
        <v>290.4197900313884</v>
      </c>
      <c r="R15" s="4">
        <f t="shared" si="12"/>
        <v>283.34646155601183</v>
      </c>
      <c r="S15" s="4">
        <f t="shared" si="13"/>
        <v>1.6699006139858544E-2</v>
      </c>
      <c r="T15" s="4">
        <f t="shared" si="14"/>
        <v>23.436167580454025</v>
      </c>
      <c r="U15" s="4">
        <f t="shared" si="56"/>
        <v>0.40903828832807582</v>
      </c>
      <c r="V15" s="4">
        <f t="shared" si="15"/>
        <v>7.0733284753765702</v>
      </c>
      <c r="W15" s="4">
        <f t="shared" si="16"/>
        <v>0.1234528709703918</v>
      </c>
      <c r="X15" s="4">
        <f t="shared" si="17"/>
        <v>0.1234528709703918</v>
      </c>
      <c r="Y15" s="4">
        <f t="shared" si="18"/>
        <v>0.12554382988312107</v>
      </c>
      <c r="Z15" s="4">
        <f t="shared" si="19"/>
        <v>0.12554382528651739</v>
      </c>
      <c r="AA15" s="4">
        <f t="shared" si="20"/>
        <v>0.12765239276576876</v>
      </c>
      <c r="AB15" s="4">
        <f t="shared" si="21"/>
        <v>7.3139433502248714</v>
      </c>
      <c r="AC15" s="4">
        <f t="shared" si="22"/>
        <v>290.66040490623669</v>
      </c>
      <c r="AD15" s="4">
        <f t="shared" si="23"/>
        <v>5.07298107079371</v>
      </c>
      <c r="AE15" s="4">
        <f t="shared" si="24"/>
        <v>0.24061487484829058</v>
      </c>
      <c r="AF15" s="4">
        <f t="shared" si="25"/>
        <v>0.96245949939316233</v>
      </c>
      <c r="AG15" s="4">
        <f t="shared" si="26"/>
        <v>5.1023279598516496</v>
      </c>
      <c r="AH15" s="4">
        <f t="shared" si="27"/>
        <v>292.34185779109526</v>
      </c>
      <c r="AI15" s="4">
        <f t="shared" si="28"/>
        <v>19.489457186073018</v>
      </c>
      <c r="AJ15" s="4">
        <f t="shared" si="29"/>
        <v>-0.38132275751280176</v>
      </c>
      <c r="AK15" s="4">
        <f t="shared" si="30"/>
        <v>-21.848184637774047</v>
      </c>
      <c r="AL15" s="4">
        <f t="shared" si="31"/>
        <v>1.9220677597068629</v>
      </c>
      <c r="AM15" s="4">
        <f t="shared" si="32"/>
        <v>1.9220677597068629</v>
      </c>
      <c r="AN15" s="4">
        <f t="shared" si="33"/>
        <v>7.6882710388274518</v>
      </c>
      <c r="AO15" s="4">
        <f t="shared" si="34"/>
        <v>6.7258115394342894</v>
      </c>
      <c r="AP15" s="4">
        <f t="shared" si="35"/>
        <v>4</v>
      </c>
      <c r="AQ15" s="4">
        <f t="shared" si="36"/>
        <v>11.688271038827452</v>
      </c>
      <c r="AR15" s="4">
        <f t="shared" si="37"/>
        <v>12.194804517313791</v>
      </c>
      <c r="AS15" s="4">
        <f t="shared" si="38"/>
        <v>-0.19480451731379134</v>
      </c>
      <c r="AT15" s="4">
        <f t="shared" si="39"/>
        <v>-5.0999703373259375E-2</v>
      </c>
      <c r="AU15" s="4">
        <f t="shared" si="40"/>
        <v>0.66264339751815549</v>
      </c>
      <c r="AV15" s="4">
        <f t="shared" si="41"/>
        <v>0.52572986605985472</v>
      </c>
      <c r="AW15" s="4">
        <f t="shared" si="42"/>
        <v>30.122102489207737</v>
      </c>
      <c r="AX15" s="4">
        <f t="shared" si="43"/>
        <v>3.7302487587700307E-2</v>
      </c>
      <c r="AY15" s="4">
        <f t="shared" si="44"/>
        <v>-0.68088473416820749</v>
      </c>
      <c r="AZ15" s="4">
        <f t="shared" si="45"/>
        <v>3.0868620472199844</v>
      </c>
      <c r="BA15" s="4">
        <f t="shared" si="46"/>
        <v>176.86416724481813</v>
      </c>
      <c r="BB15" s="4">
        <f t="shared" si="47"/>
        <v>4.784479047376399</v>
      </c>
      <c r="BC15" s="4">
        <f t="shared" si="48"/>
        <v>7.4103254699373924</v>
      </c>
      <c r="BD15" s="4">
        <f t="shared" si="49"/>
        <v>16.979283564690192</v>
      </c>
      <c r="BE15" s="4">
        <f t="shared" si="50"/>
        <v>61.832627818747156</v>
      </c>
      <c r="BF15" s="4">
        <f t="shared" si="51"/>
        <v>118.16737218125284</v>
      </c>
      <c r="BG15" s="4">
        <f t="shared" si="52"/>
        <v>241.83262781874714</v>
      </c>
    </row>
    <row r="16" spans="1:59" x14ac:dyDescent="0.2">
      <c r="A16" s="3">
        <f t="shared" si="57"/>
        <v>45303</v>
      </c>
      <c r="B16" s="1">
        <f t="shared" si="53"/>
        <v>2024</v>
      </c>
      <c r="C16" s="1">
        <f t="shared" si="54"/>
        <v>1</v>
      </c>
      <c r="D16" s="1">
        <f t="shared" si="55"/>
        <v>12</v>
      </c>
      <c r="E16" s="1">
        <v>12</v>
      </c>
      <c r="F16" s="1">
        <f t="shared" si="0"/>
        <v>2023</v>
      </c>
      <c r="G16" s="1">
        <f t="shared" si="1"/>
        <v>13</v>
      </c>
      <c r="H16" s="1">
        <f t="shared" si="2"/>
        <v>10</v>
      </c>
      <c r="I16" s="1">
        <f t="shared" si="3"/>
        <v>20</v>
      </c>
      <c r="J16" s="1">
        <f t="shared" si="4"/>
        <v>-13</v>
      </c>
      <c r="K16" s="4">
        <f t="shared" si="5"/>
        <v>8776.9166666666279</v>
      </c>
      <c r="L16" s="4">
        <f t="shared" si="6"/>
        <v>0.24029888204426086</v>
      </c>
      <c r="M16" s="4">
        <f t="shared" si="7"/>
        <v>261.40543740289286</v>
      </c>
      <c r="N16" s="4">
        <f t="shared" si="8"/>
        <v>17.427029160192856</v>
      </c>
      <c r="O16" s="4">
        <f t="shared" si="9"/>
        <v>19.360362493526189</v>
      </c>
      <c r="P16" s="4">
        <f t="shared" si="10"/>
        <v>19.427029160192856</v>
      </c>
      <c r="Q16" s="4">
        <f t="shared" si="11"/>
        <v>291.40543740289286</v>
      </c>
      <c r="R16" s="4">
        <f t="shared" si="12"/>
        <v>283.34650809947522</v>
      </c>
      <c r="S16" s="4">
        <f t="shared" si="13"/>
        <v>1.6699005044718229E-2</v>
      </c>
      <c r="T16" s="4">
        <f t="shared" si="14"/>
        <v>23.436167224533424</v>
      </c>
      <c r="U16" s="4">
        <f t="shared" si="56"/>
        <v>0.40903828211608945</v>
      </c>
      <c r="V16" s="4">
        <f t="shared" si="15"/>
        <v>8.0589293034176421</v>
      </c>
      <c r="W16" s="4">
        <f t="shared" si="16"/>
        <v>0.14065485053009097</v>
      </c>
      <c r="X16" s="4">
        <f t="shared" si="17"/>
        <v>0.14065485053009097</v>
      </c>
      <c r="Y16" s="4">
        <f t="shared" si="18"/>
        <v>0.14303526760171312</v>
      </c>
      <c r="Z16" s="4">
        <f t="shared" si="19"/>
        <v>0.14303526081978021</v>
      </c>
      <c r="AA16" s="4">
        <f t="shared" si="20"/>
        <v>0.14543567491069836</v>
      </c>
      <c r="AB16" s="4">
        <f t="shared" si="21"/>
        <v>8.3328503630196913</v>
      </c>
      <c r="AC16" s="4">
        <f t="shared" si="22"/>
        <v>291.67935846249492</v>
      </c>
      <c r="AD16" s="4">
        <f t="shared" si="23"/>
        <v>5.0907651652753216</v>
      </c>
      <c r="AE16" s="4">
        <f t="shared" si="24"/>
        <v>0.27392105960205981</v>
      </c>
      <c r="AF16" s="4">
        <f t="shared" si="25"/>
        <v>1.0956842384082393</v>
      </c>
      <c r="AG16" s="4">
        <f t="shared" si="26"/>
        <v>5.1212473670156209</v>
      </c>
      <c r="AH16" s="4">
        <f t="shared" si="27"/>
        <v>293.4258599724804</v>
      </c>
      <c r="AI16" s="4">
        <f t="shared" si="28"/>
        <v>19.561723998165359</v>
      </c>
      <c r="AJ16" s="4">
        <f t="shared" si="29"/>
        <v>-0.37857224781822801</v>
      </c>
      <c r="AK16" s="4">
        <f t="shared" si="30"/>
        <v>-21.690592040765154</v>
      </c>
      <c r="AL16" s="4">
        <f t="shared" si="31"/>
        <v>2.020422569587538</v>
      </c>
      <c r="AM16" s="4">
        <f t="shared" si="32"/>
        <v>2.020422569587538</v>
      </c>
      <c r="AN16" s="4">
        <f t="shared" si="33"/>
        <v>8.0816902783501519</v>
      </c>
      <c r="AO16" s="4">
        <f t="shared" si="34"/>
        <v>6.9860060399419126</v>
      </c>
      <c r="AP16" s="4">
        <f t="shared" si="35"/>
        <v>4</v>
      </c>
      <c r="AQ16" s="4">
        <f t="shared" si="36"/>
        <v>12.081690278350152</v>
      </c>
      <c r="AR16" s="4">
        <f t="shared" si="37"/>
        <v>12.20136150463917</v>
      </c>
      <c r="AS16" s="4">
        <f t="shared" si="38"/>
        <v>-0.20136150463916991</v>
      </c>
      <c r="AT16" s="4">
        <f t="shared" si="39"/>
        <v>-5.2716318640850267E-2</v>
      </c>
      <c r="AU16" s="4">
        <f t="shared" si="40"/>
        <v>0.66264339751815549</v>
      </c>
      <c r="AV16" s="4">
        <f t="shared" si="41"/>
        <v>0.52840192254058937</v>
      </c>
      <c r="AW16" s="4">
        <f t="shared" si="42"/>
        <v>30.275200048174412</v>
      </c>
      <c r="AX16" s="4">
        <f t="shared" si="43"/>
        <v>3.8599294601498572E-2</v>
      </c>
      <c r="AY16" s="4">
        <f t="shared" si="44"/>
        <v>-0.67975114363375044</v>
      </c>
      <c r="AZ16" s="4">
        <f t="shared" si="45"/>
        <v>3.0848691194362075</v>
      </c>
      <c r="BA16" s="4">
        <f t="shared" si="46"/>
        <v>176.74998089393335</v>
      </c>
      <c r="BB16" s="4">
        <f t="shared" si="47"/>
        <v>4.7944832427358328</v>
      </c>
      <c r="BC16" s="4">
        <f t="shared" si="48"/>
        <v>7.4068782619033371</v>
      </c>
      <c r="BD16" s="4">
        <f t="shared" si="49"/>
        <v>16.995844747375003</v>
      </c>
      <c r="BE16" s="4">
        <f t="shared" si="50"/>
        <v>62.04300108609543</v>
      </c>
      <c r="BF16" s="4">
        <f t="shared" si="51"/>
        <v>117.95699891390457</v>
      </c>
      <c r="BG16" s="4">
        <f t="shared" si="52"/>
        <v>242.04300108609544</v>
      </c>
    </row>
    <row r="17" spans="1:59" x14ac:dyDescent="0.2">
      <c r="A17" s="3">
        <f t="shared" si="57"/>
        <v>45304</v>
      </c>
      <c r="B17" s="1">
        <f t="shared" si="53"/>
        <v>2024</v>
      </c>
      <c r="C17" s="1">
        <f t="shared" si="54"/>
        <v>1</v>
      </c>
      <c r="D17" s="1">
        <f t="shared" si="55"/>
        <v>13</v>
      </c>
      <c r="E17" s="1">
        <v>12</v>
      </c>
      <c r="F17" s="1">
        <f t="shared" si="0"/>
        <v>2023</v>
      </c>
      <c r="G17" s="1">
        <f t="shared" si="1"/>
        <v>13</v>
      </c>
      <c r="H17" s="1">
        <f t="shared" si="2"/>
        <v>10</v>
      </c>
      <c r="I17" s="1">
        <f t="shared" si="3"/>
        <v>20</v>
      </c>
      <c r="J17" s="1">
        <f t="shared" si="4"/>
        <v>-13</v>
      </c>
      <c r="K17" s="4">
        <f t="shared" si="5"/>
        <v>8777.9166666666279</v>
      </c>
      <c r="L17" s="4">
        <f t="shared" si="6"/>
        <v>0.24032626055213219</v>
      </c>
      <c r="M17" s="4">
        <f t="shared" si="7"/>
        <v>262.39108477439731</v>
      </c>
      <c r="N17" s="4">
        <f t="shared" si="8"/>
        <v>17.492738984959821</v>
      </c>
      <c r="O17" s="4">
        <f t="shared" si="9"/>
        <v>19.426072318293155</v>
      </c>
      <c r="P17" s="4">
        <f t="shared" si="10"/>
        <v>19.492738984959821</v>
      </c>
      <c r="Q17" s="4">
        <f t="shared" si="11"/>
        <v>292.39108477439731</v>
      </c>
      <c r="R17" s="4">
        <f t="shared" si="12"/>
        <v>283.3465546429386</v>
      </c>
      <c r="S17" s="4">
        <f t="shared" si="13"/>
        <v>1.6699003949577913E-2</v>
      </c>
      <c r="T17" s="4">
        <f t="shared" si="14"/>
        <v>23.436166868612823</v>
      </c>
      <c r="U17" s="4">
        <f t="shared" si="56"/>
        <v>0.40903827590410308</v>
      </c>
      <c r="V17" s="4">
        <f t="shared" si="15"/>
        <v>9.0445301314587141</v>
      </c>
      <c r="W17" s="4">
        <f t="shared" si="16"/>
        <v>0.15785683008979012</v>
      </c>
      <c r="X17" s="4">
        <f t="shared" si="17"/>
        <v>0.15785683008979012</v>
      </c>
      <c r="Y17" s="4">
        <f t="shared" si="18"/>
        <v>0.1605259654004626</v>
      </c>
      <c r="Z17" s="4">
        <f t="shared" si="19"/>
        <v>0.1605259558395567</v>
      </c>
      <c r="AA17" s="4">
        <f t="shared" si="20"/>
        <v>0.16321745135070512</v>
      </c>
      <c r="AB17" s="4">
        <f t="shared" si="21"/>
        <v>9.3516711052772408</v>
      </c>
      <c r="AC17" s="4">
        <f t="shared" si="22"/>
        <v>292.69822574821586</v>
      </c>
      <c r="AD17" s="4">
        <f t="shared" si="23"/>
        <v>5.1085477540520099</v>
      </c>
      <c r="AE17" s="4">
        <f t="shared" si="24"/>
        <v>0.30714097381854799</v>
      </c>
      <c r="AF17" s="4">
        <f t="shared" si="25"/>
        <v>1.228563895274192</v>
      </c>
      <c r="AG17" s="4">
        <f t="shared" si="26"/>
        <v>5.1401229073743568</v>
      </c>
      <c r="AH17" s="4">
        <f t="shared" si="27"/>
        <v>294.50734877106481</v>
      </c>
      <c r="AI17" s="4">
        <f t="shared" si="28"/>
        <v>19.633823251404319</v>
      </c>
      <c r="AJ17" s="4">
        <f t="shared" si="29"/>
        <v>-0.37569933521919568</v>
      </c>
      <c r="AK17" s="4">
        <f t="shared" si="30"/>
        <v>-21.525986273930641</v>
      </c>
      <c r="AL17" s="4">
        <f t="shared" si="31"/>
        <v>2.1162639966674988</v>
      </c>
      <c r="AM17" s="4">
        <f t="shared" si="32"/>
        <v>2.1162639966674988</v>
      </c>
      <c r="AN17" s="4">
        <f t="shared" si="33"/>
        <v>8.465055986669995</v>
      </c>
      <c r="AO17" s="4">
        <f t="shared" si="34"/>
        <v>7.2364920913958031</v>
      </c>
      <c r="AP17" s="4">
        <f t="shared" si="35"/>
        <v>4</v>
      </c>
      <c r="AQ17" s="4">
        <f t="shared" si="36"/>
        <v>12.465055986669995</v>
      </c>
      <c r="AR17" s="4">
        <f t="shared" si="37"/>
        <v>12.207750933111166</v>
      </c>
      <c r="AS17" s="4">
        <f t="shared" si="38"/>
        <v>-0.20775093311116422</v>
      </c>
      <c r="AT17" s="4">
        <f t="shared" si="39"/>
        <v>-5.4389067103204833E-2</v>
      </c>
      <c r="AU17" s="4">
        <f t="shared" si="40"/>
        <v>0.66264339751815549</v>
      </c>
      <c r="AV17" s="4">
        <f t="shared" si="41"/>
        <v>0.53119534275130165</v>
      </c>
      <c r="AW17" s="4">
        <f t="shared" si="42"/>
        <v>30.435251236654771</v>
      </c>
      <c r="AX17" s="4">
        <f t="shared" si="43"/>
        <v>3.9868246751397093E-2</v>
      </c>
      <c r="AY17" s="4">
        <f t="shared" si="44"/>
        <v>-0.67856305699696406</v>
      </c>
      <c r="AZ17" s="4">
        <f t="shared" si="45"/>
        <v>3.0829061899832677</v>
      </c>
      <c r="BA17" s="4">
        <f t="shared" si="46"/>
        <v>176.63751332079798</v>
      </c>
      <c r="BB17" s="4">
        <f t="shared" si="47"/>
        <v>4.8049002049401333</v>
      </c>
      <c r="BC17" s="4">
        <f t="shared" si="48"/>
        <v>7.4028507281710327</v>
      </c>
      <c r="BD17" s="4">
        <f t="shared" si="49"/>
        <v>17.0126511380513</v>
      </c>
      <c r="BE17" s="4">
        <f t="shared" si="50"/>
        <v>62.26254467781348</v>
      </c>
      <c r="BF17" s="4">
        <f t="shared" si="51"/>
        <v>117.73745532218652</v>
      </c>
      <c r="BG17" s="4">
        <f t="shared" si="52"/>
        <v>242.26254467781348</v>
      </c>
    </row>
    <row r="18" spans="1:59" x14ac:dyDescent="0.2">
      <c r="A18" s="3">
        <f t="shared" si="57"/>
        <v>45305</v>
      </c>
      <c r="B18" s="1">
        <f t="shared" si="53"/>
        <v>2024</v>
      </c>
      <c r="C18" s="1">
        <f t="shared" ref="C18:C81" si="58">MONTH(A18)</f>
        <v>1</v>
      </c>
      <c r="D18" s="1">
        <f t="shared" ref="D18:D81" si="59">DAY(A18)</f>
        <v>14</v>
      </c>
      <c r="E18" s="1">
        <v>12</v>
      </c>
      <c r="F18" s="1">
        <f t="shared" si="0"/>
        <v>2023</v>
      </c>
      <c r="G18" s="1">
        <f t="shared" si="1"/>
        <v>13</v>
      </c>
      <c r="H18" s="1">
        <f t="shared" si="2"/>
        <v>10</v>
      </c>
      <c r="I18" s="1">
        <f t="shared" si="3"/>
        <v>20</v>
      </c>
      <c r="J18" s="1">
        <f t="shared" si="4"/>
        <v>-13</v>
      </c>
      <c r="K18" s="4">
        <f t="shared" si="5"/>
        <v>8778.9166666666279</v>
      </c>
      <c r="L18" s="4">
        <f t="shared" si="6"/>
        <v>0.24035363906000351</v>
      </c>
      <c r="M18" s="4">
        <f t="shared" si="7"/>
        <v>263.37673214590177</v>
      </c>
      <c r="N18" s="4">
        <f t="shared" si="8"/>
        <v>17.558448809726784</v>
      </c>
      <c r="O18" s="4">
        <f t="shared" si="9"/>
        <v>19.491782143060117</v>
      </c>
      <c r="P18" s="4">
        <f t="shared" si="10"/>
        <v>19.558448809726784</v>
      </c>
      <c r="Q18" s="4">
        <f t="shared" si="11"/>
        <v>293.37673214590177</v>
      </c>
      <c r="R18" s="4">
        <f t="shared" si="12"/>
        <v>283.34660118640198</v>
      </c>
      <c r="S18" s="4">
        <f t="shared" si="13"/>
        <v>1.6699002854437598E-2</v>
      </c>
      <c r="T18" s="4">
        <f t="shared" si="14"/>
        <v>23.436166512692218</v>
      </c>
      <c r="U18" s="4">
        <f t="shared" si="56"/>
        <v>0.40903826969211665</v>
      </c>
      <c r="V18" s="4">
        <f t="shared" si="15"/>
        <v>10.030130959499786</v>
      </c>
      <c r="W18" s="4">
        <f t="shared" si="16"/>
        <v>0.17505880964948928</v>
      </c>
      <c r="X18" s="4">
        <f t="shared" si="17"/>
        <v>0.17505880964948928</v>
      </c>
      <c r="Y18" s="4">
        <f t="shared" si="18"/>
        <v>0.17801583364699808</v>
      </c>
      <c r="Z18" s="4">
        <f t="shared" si="19"/>
        <v>0.17801582064697968</v>
      </c>
      <c r="AA18" s="4">
        <f t="shared" si="20"/>
        <v>0.18099753977451266</v>
      </c>
      <c r="AB18" s="4">
        <f t="shared" si="21"/>
        <v>10.370395131330826</v>
      </c>
      <c r="AC18" s="4">
        <f t="shared" si="22"/>
        <v>293.71699631773282</v>
      </c>
      <c r="AD18" s="4">
        <f t="shared" si="23"/>
        <v>5.1263286548124984</v>
      </c>
      <c r="AE18" s="4">
        <f t="shared" si="24"/>
        <v>0.34026417183105195</v>
      </c>
      <c r="AF18" s="4">
        <f t="shared" si="25"/>
        <v>1.3610566873242078</v>
      </c>
      <c r="AG18" s="4">
        <f t="shared" si="26"/>
        <v>5.158953033249893</v>
      </c>
      <c r="AH18" s="4">
        <f t="shared" si="27"/>
        <v>295.58623551143313</v>
      </c>
      <c r="AI18" s="4">
        <f t="shared" si="28"/>
        <v>19.705749034095543</v>
      </c>
      <c r="AJ18" s="4">
        <f t="shared" si="29"/>
        <v>-0.37270538305949258</v>
      </c>
      <c r="AK18" s="4">
        <f t="shared" si="30"/>
        <v>-21.354445451115573</v>
      </c>
      <c r="AL18" s="4">
        <f t="shared" si="31"/>
        <v>2.2095033655313614</v>
      </c>
      <c r="AM18" s="4">
        <f t="shared" si="32"/>
        <v>2.2095033655313614</v>
      </c>
      <c r="AN18" s="4">
        <f t="shared" si="33"/>
        <v>8.8380134621254456</v>
      </c>
      <c r="AO18" s="4">
        <f t="shared" si="34"/>
        <v>7.4769567748012378</v>
      </c>
      <c r="AP18" s="4">
        <f t="shared" si="35"/>
        <v>4</v>
      </c>
      <c r="AQ18" s="4">
        <f t="shared" si="36"/>
        <v>12.838013462125446</v>
      </c>
      <c r="AR18" s="4">
        <f t="shared" si="37"/>
        <v>12.213966891035424</v>
      </c>
      <c r="AS18" s="4">
        <f t="shared" si="38"/>
        <v>-0.21396689103542599</v>
      </c>
      <c r="AT18" s="4">
        <f t="shared" si="39"/>
        <v>-5.601640108236184E-2</v>
      </c>
      <c r="AU18" s="4">
        <f t="shared" si="40"/>
        <v>0.66264339751815549</v>
      </c>
      <c r="AV18" s="4">
        <f t="shared" si="41"/>
        <v>0.53410899182755744</v>
      </c>
      <c r="AW18" s="4">
        <f t="shared" si="42"/>
        <v>30.602191031706418</v>
      </c>
      <c r="AX18" s="4">
        <f t="shared" si="43"/>
        <v>4.1108188766226982E-2</v>
      </c>
      <c r="AY18" s="4">
        <f t="shared" si="44"/>
        <v>-0.67732044887306109</v>
      </c>
      <c r="AZ18" s="4">
        <f t="shared" si="45"/>
        <v>3.0809746326713539</v>
      </c>
      <c r="BA18" s="4">
        <f t="shared" si="46"/>
        <v>176.52684323893769</v>
      </c>
      <c r="BB18" s="4">
        <f t="shared" si="47"/>
        <v>4.8157212229321287</v>
      </c>
      <c r="BC18" s="4">
        <f t="shared" si="48"/>
        <v>7.3982456681032955</v>
      </c>
      <c r="BD18" s="4">
        <f t="shared" si="49"/>
        <v>17.029688113967552</v>
      </c>
      <c r="BE18" s="4">
        <f t="shared" si="50"/>
        <v>62.491132276701364</v>
      </c>
      <c r="BF18" s="4">
        <f t="shared" si="51"/>
        <v>117.50886772329864</v>
      </c>
      <c r="BG18" s="4">
        <f t="shared" si="52"/>
        <v>242.49113227670136</v>
      </c>
    </row>
    <row r="19" spans="1:59" x14ac:dyDescent="0.2">
      <c r="A19" s="3">
        <f t="shared" si="57"/>
        <v>45306</v>
      </c>
      <c r="B19" s="1">
        <f t="shared" si="53"/>
        <v>2024</v>
      </c>
      <c r="C19" s="1">
        <f t="shared" si="58"/>
        <v>1</v>
      </c>
      <c r="D19" s="1">
        <f t="shared" si="59"/>
        <v>15</v>
      </c>
      <c r="E19" s="1">
        <v>12</v>
      </c>
      <c r="F19" s="1">
        <f t="shared" si="0"/>
        <v>2023</v>
      </c>
      <c r="G19" s="1">
        <f t="shared" si="1"/>
        <v>13</v>
      </c>
      <c r="H19" s="1">
        <f t="shared" si="2"/>
        <v>10</v>
      </c>
      <c r="I19" s="1">
        <f t="shared" si="3"/>
        <v>20</v>
      </c>
      <c r="J19" s="1">
        <f t="shared" si="4"/>
        <v>-13</v>
      </c>
      <c r="K19" s="4">
        <f t="shared" si="5"/>
        <v>8779.9166666666279</v>
      </c>
      <c r="L19" s="4">
        <f t="shared" si="6"/>
        <v>0.24038101756787483</v>
      </c>
      <c r="M19" s="4">
        <f t="shared" si="7"/>
        <v>264.36237951740623</v>
      </c>
      <c r="N19" s="4">
        <f t="shared" si="8"/>
        <v>17.62415863449375</v>
      </c>
      <c r="O19" s="4">
        <f t="shared" si="9"/>
        <v>19.557491967827083</v>
      </c>
      <c r="P19" s="4">
        <f t="shared" si="10"/>
        <v>19.62415863449375</v>
      </c>
      <c r="Q19" s="4">
        <f t="shared" si="11"/>
        <v>294.36237951740623</v>
      </c>
      <c r="R19" s="4">
        <f t="shared" si="12"/>
        <v>283.34664772986537</v>
      </c>
      <c r="S19" s="4">
        <f t="shared" si="13"/>
        <v>1.6699001759297283E-2</v>
      </c>
      <c r="T19" s="4">
        <f t="shared" si="14"/>
        <v>23.436166156771616</v>
      </c>
      <c r="U19" s="4">
        <f t="shared" si="56"/>
        <v>0.40903826348013028</v>
      </c>
      <c r="V19" s="4">
        <f t="shared" si="15"/>
        <v>11.015731787540858</v>
      </c>
      <c r="W19" s="4">
        <f t="shared" si="16"/>
        <v>0.19226078920918843</v>
      </c>
      <c r="X19" s="4">
        <f t="shared" si="17"/>
        <v>0.19226078920918843</v>
      </c>
      <c r="Y19" s="4">
        <f t="shared" si="18"/>
        <v>0.19550478300338148</v>
      </c>
      <c r="Z19" s="4">
        <f t="shared" si="19"/>
        <v>0.19550476583968548</v>
      </c>
      <c r="AA19" s="4">
        <f t="shared" si="20"/>
        <v>0.19877575849962978</v>
      </c>
      <c r="AB19" s="4">
        <f t="shared" si="21"/>
        <v>11.389012031540487</v>
      </c>
      <c r="AC19" s="4">
        <f t="shared" si="22"/>
        <v>294.73565976140583</v>
      </c>
      <c r="AD19" s="4">
        <f t="shared" si="23"/>
        <v>5.1441076858742969</v>
      </c>
      <c r="AE19" s="4">
        <f t="shared" si="24"/>
        <v>0.37328024399960213</v>
      </c>
      <c r="AF19" s="4">
        <f t="shared" si="25"/>
        <v>1.4931209759984085</v>
      </c>
      <c r="AG19" s="4">
        <f t="shared" si="26"/>
        <v>5.1777362751662119</v>
      </c>
      <c r="AH19" s="4">
        <f t="shared" si="27"/>
        <v>296.66243599881142</v>
      </c>
      <c r="AI19" s="4">
        <f t="shared" si="28"/>
        <v>19.777495733254096</v>
      </c>
      <c r="AJ19" s="4">
        <f t="shared" si="29"/>
        <v>-0.36959180321604629</v>
      </c>
      <c r="AK19" s="4">
        <f t="shared" si="30"/>
        <v>-21.1760504669091</v>
      </c>
      <c r="AL19" s="4">
        <f t="shared" si="31"/>
        <v>2.3000564814051927</v>
      </c>
      <c r="AM19" s="4">
        <f t="shared" si="32"/>
        <v>2.3000564814051927</v>
      </c>
      <c r="AN19" s="4">
        <f t="shared" si="33"/>
        <v>9.2002259256207708</v>
      </c>
      <c r="AO19" s="4">
        <f t="shared" si="34"/>
        <v>7.7071049496223623</v>
      </c>
      <c r="AP19" s="4">
        <f t="shared" si="35"/>
        <v>4</v>
      </c>
      <c r="AQ19" s="4">
        <f t="shared" si="36"/>
        <v>13.200225925620771</v>
      </c>
      <c r="AR19" s="4">
        <f t="shared" si="37"/>
        <v>12.220003765427013</v>
      </c>
      <c r="AS19" s="4">
        <f t="shared" si="38"/>
        <v>-0.22000376542701261</v>
      </c>
      <c r="AT19" s="4">
        <f t="shared" si="39"/>
        <v>-5.7596851102299576E-2</v>
      </c>
      <c r="AU19" s="4">
        <f t="shared" si="40"/>
        <v>0.66264339751815549</v>
      </c>
      <c r="AV19" s="4">
        <f t="shared" si="41"/>
        <v>0.53714168873725032</v>
      </c>
      <c r="AW19" s="4">
        <f t="shared" si="42"/>
        <v>30.775951765174188</v>
      </c>
      <c r="AX19" s="4">
        <f t="shared" si="43"/>
        <v>4.2318000625402065E-2</v>
      </c>
      <c r="AY19" s="4">
        <f t="shared" si="44"/>
        <v>-0.67602329774077097</v>
      </c>
      <c r="AZ19" s="4">
        <f t="shared" si="45"/>
        <v>3.079075791969994</v>
      </c>
      <c r="BA19" s="4">
        <f t="shared" si="46"/>
        <v>176.41804768078211</v>
      </c>
      <c r="BB19" s="4">
        <f t="shared" si="47"/>
        <v>4.8269374042035942</v>
      </c>
      <c r="BC19" s="4">
        <f t="shared" si="48"/>
        <v>7.3930663612234184</v>
      </c>
      <c r="BD19" s="4">
        <f t="shared" si="49"/>
        <v>17.046941169630607</v>
      </c>
      <c r="BE19" s="4">
        <f t="shared" si="50"/>
        <v>62.728633851700884</v>
      </c>
      <c r="BF19" s="4">
        <f t="shared" si="51"/>
        <v>117.27136614829911</v>
      </c>
      <c r="BG19" s="4">
        <f t="shared" si="52"/>
        <v>242.72863385170089</v>
      </c>
    </row>
    <row r="20" spans="1:59" x14ac:dyDescent="0.2">
      <c r="A20" s="3">
        <f t="shared" si="57"/>
        <v>45307</v>
      </c>
      <c r="B20" s="1">
        <f t="shared" si="53"/>
        <v>2024</v>
      </c>
      <c r="C20" s="1">
        <f t="shared" si="58"/>
        <v>1</v>
      </c>
      <c r="D20" s="1">
        <f t="shared" si="59"/>
        <v>16</v>
      </c>
      <c r="E20" s="1">
        <v>12</v>
      </c>
      <c r="F20" s="1">
        <f t="shared" si="0"/>
        <v>2023</v>
      </c>
      <c r="G20" s="1">
        <f t="shared" si="1"/>
        <v>13</v>
      </c>
      <c r="H20" s="1">
        <f t="shared" si="2"/>
        <v>10</v>
      </c>
      <c r="I20" s="1">
        <f t="shared" si="3"/>
        <v>20</v>
      </c>
      <c r="J20" s="1">
        <f t="shared" si="4"/>
        <v>-13</v>
      </c>
      <c r="K20" s="4">
        <f t="shared" si="5"/>
        <v>8780.9166666666279</v>
      </c>
      <c r="L20" s="4">
        <f t="shared" si="6"/>
        <v>0.24040839607574616</v>
      </c>
      <c r="M20" s="4">
        <f t="shared" si="7"/>
        <v>265.34802688844502</v>
      </c>
      <c r="N20" s="4">
        <f t="shared" si="8"/>
        <v>17.689868459229668</v>
      </c>
      <c r="O20" s="4">
        <f t="shared" si="9"/>
        <v>19.623201792563002</v>
      </c>
      <c r="P20" s="4">
        <f t="shared" si="10"/>
        <v>19.689868459229668</v>
      </c>
      <c r="Q20" s="4">
        <f t="shared" si="11"/>
        <v>295.34802688844502</v>
      </c>
      <c r="R20" s="4">
        <f t="shared" si="12"/>
        <v>283.34669427332875</v>
      </c>
      <c r="S20" s="4">
        <f t="shared" si="13"/>
        <v>1.6699000664156968E-2</v>
      </c>
      <c r="T20" s="4">
        <f t="shared" si="14"/>
        <v>23.436165800851015</v>
      </c>
      <c r="U20" s="4">
        <f t="shared" si="56"/>
        <v>0.40903825726814391</v>
      </c>
      <c r="V20" s="4">
        <f t="shared" si="15"/>
        <v>12.001332615116269</v>
      </c>
      <c r="W20" s="4">
        <f t="shared" si="16"/>
        <v>0.20946276876076028</v>
      </c>
      <c r="X20" s="4">
        <f t="shared" si="17"/>
        <v>0.20946276876076028</v>
      </c>
      <c r="Y20" s="4">
        <f t="shared" si="18"/>
        <v>0.21299272444938755</v>
      </c>
      <c r="Z20" s="4">
        <f t="shared" si="19"/>
        <v>0.21299270233529694</v>
      </c>
      <c r="AA20" s="4">
        <f t="shared" si="20"/>
        <v>0.2165519265311559</v>
      </c>
      <c r="AB20" s="4">
        <f t="shared" si="21"/>
        <v>12.407511435662311</v>
      </c>
      <c r="AC20" s="4">
        <f t="shared" si="22"/>
        <v>295.75420570899104</v>
      </c>
      <c r="AD20" s="4">
        <f t="shared" si="23"/>
        <v>5.1618846662425035</v>
      </c>
      <c r="AE20" s="4">
        <f t="shared" si="24"/>
        <v>0.4061788205460175</v>
      </c>
      <c r="AF20" s="4">
        <f t="shared" si="25"/>
        <v>1.62471528218407</v>
      </c>
      <c r="AG20" s="4">
        <f t="shared" si="26"/>
        <v>5.1964712432324731</v>
      </c>
      <c r="AH20" s="4">
        <f t="shared" si="27"/>
        <v>297.73587059832056</v>
      </c>
      <c r="AI20" s="4">
        <f t="shared" si="28"/>
        <v>19.849058039888039</v>
      </c>
      <c r="AJ20" s="4">
        <f t="shared" si="29"/>
        <v>-0.36636005414769873</v>
      </c>
      <c r="AK20" s="4">
        <f t="shared" si="30"/>
        <v>-20.990884884847446</v>
      </c>
      <c r="AL20" s="4">
        <f t="shared" si="31"/>
        <v>2.3878437098755398</v>
      </c>
      <c r="AM20" s="4">
        <f t="shared" si="32"/>
        <v>2.3878437098755398</v>
      </c>
      <c r="AN20" s="4">
        <f t="shared" si="33"/>
        <v>9.5513748395021594</v>
      </c>
      <c r="AO20" s="4">
        <f t="shared" si="34"/>
        <v>7.9266595573180894</v>
      </c>
      <c r="AP20" s="4">
        <f t="shared" si="35"/>
        <v>4</v>
      </c>
      <c r="AQ20" s="4">
        <f t="shared" si="36"/>
        <v>13.551374839502159</v>
      </c>
      <c r="AR20" s="4">
        <f t="shared" si="37"/>
        <v>12.225856247325035</v>
      </c>
      <c r="AS20" s="4">
        <f t="shared" si="38"/>
        <v>-0.22585624732503717</v>
      </c>
      <c r="AT20" s="4">
        <f t="shared" si="39"/>
        <v>-5.9129027280308014E-2</v>
      </c>
      <c r="AU20" s="4">
        <f t="shared" si="40"/>
        <v>0.66264339751815549</v>
      </c>
      <c r="AV20" s="4">
        <f t="shared" si="41"/>
        <v>0.54029220735397288</v>
      </c>
      <c r="AW20" s="4">
        <f t="shared" si="42"/>
        <v>30.956463185189786</v>
      </c>
      <c r="AX20" s="4">
        <f t="shared" si="43"/>
        <v>4.3496598844392852E-2</v>
      </c>
      <c r="AY20" s="4">
        <f t="shared" si="44"/>
        <v>-0.6746715864546029</v>
      </c>
      <c r="AZ20" s="4">
        <f t="shared" si="45"/>
        <v>3.0772109821104778</v>
      </c>
      <c r="BA20" s="4">
        <f t="shared" si="46"/>
        <v>176.31120194623745</v>
      </c>
      <c r="BB20" s="4">
        <f t="shared" si="47"/>
        <v>4.8385396982057083</v>
      </c>
      <c r="BC20" s="4">
        <f t="shared" si="48"/>
        <v>7.3873165491193271</v>
      </c>
      <c r="BD20" s="4">
        <f t="shared" si="49"/>
        <v>17.064395945530745</v>
      </c>
      <c r="BE20" s="4">
        <f t="shared" si="50"/>
        <v>62.974915904124963</v>
      </c>
      <c r="BF20" s="4">
        <f t="shared" si="51"/>
        <v>117.02508409587503</v>
      </c>
      <c r="BG20" s="4">
        <f t="shared" si="52"/>
        <v>242.97491590412497</v>
      </c>
    </row>
    <row r="21" spans="1:59" x14ac:dyDescent="0.2">
      <c r="A21" s="3">
        <f t="shared" si="57"/>
        <v>45308</v>
      </c>
      <c r="B21" s="1">
        <f t="shared" si="53"/>
        <v>2024</v>
      </c>
      <c r="C21" s="1">
        <f t="shared" si="58"/>
        <v>1</v>
      </c>
      <c r="D21" s="1">
        <f t="shared" si="59"/>
        <v>17</v>
      </c>
      <c r="E21" s="1">
        <v>12</v>
      </c>
      <c r="F21" s="1">
        <f t="shared" si="0"/>
        <v>2023</v>
      </c>
      <c r="G21" s="1">
        <f t="shared" si="1"/>
        <v>13</v>
      </c>
      <c r="H21" s="1">
        <f t="shared" si="2"/>
        <v>10</v>
      </c>
      <c r="I21" s="1">
        <f t="shared" si="3"/>
        <v>20</v>
      </c>
      <c r="J21" s="1">
        <f t="shared" si="4"/>
        <v>-13</v>
      </c>
      <c r="K21" s="4">
        <f t="shared" si="5"/>
        <v>8781.9166666666279</v>
      </c>
      <c r="L21" s="4">
        <f t="shared" si="6"/>
        <v>0.24043577458361745</v>
      </c>
      <c r="M21" s="4">
        <f t="shared" si="7"/>
        <v>266.33367425994948</v>
      </c>
      <c r="N21" s="4">
        <f t="shared" si="8"/>
        <v>17.755578283996631</v>
      </c>
      <c r="O21" s="4">
        <f t="shared" si="9"/>
        <v>19.688911617329964</v>
      </c>
      <c r="P21" s="4">
        <f t="shared" si="10"/>
        <v>19.755578283996631</v>
      </c>
      <c r="Q21" s="4">
        <f t="shared" si="11"/>
        <v>296.33367425994948</v>
      </c>
      <c r="R21" s="4">
        <f t="shared" si="12"/>
        <v>283.34674081679213</v>
      </c>
      <c r="S21" s="4">
        <f t="shared" si="13"/>
        <v>1.6698999569016652E-2</v>
      </c>
      <c r="T21" s="4">
        <f t="shared" si="14"/>
        <v>23.436165444930413</v>
      </c>
      <c r="U21" s="4">
        <f t="shared" si="56"/>
        <v>0.40903825105615754</v>
      </c>
      <c r="V21" s="4">
        <f t="shared" si="15"/>
        <v>12.986933443157341</v>
      </c>
      <c r="W21" s="4">
        <f t="shared" si="16"/>
        <v>0.22666474832045944</v>
      </c>
      <c r="X21" s="4">
        <f t="shared" si="17"/>
        <v>0.22666474832045944</v>
      </c>
      <c r="Y21" s="4">
        <f t="shared" si="18"/>
        <v>0.23047956934692854</v>
      </c>
      <c r="Z21" s="4">
        <f t="shared" si="19"/>
        <v>0.23047954143604468</v>
      </c>
      <c r="AA21" s="4">
        <f t="shared" si="20"/>
        <v>0.23432586366217489</v>
      </c>
      <c r="AB21" s="4">
        <f t="shared" si="21"/>
        <v>13.425883018600562</v>
      </c>
      <c r="AC21" s="4">
        <f t="shared" si="22"/>
        <v>296.77262383539272</v>
      </c>
      <c r="AD21" s="4">
        <f t="shared" si="23"/>
        <v>5.1796594157102049</v>
      </c>
      <c r="AE21" s="4">
        <f t="shared" si="24"/>
        <v>0.43894957544324598</v>
      </c>
      <c r="AF21" s="4">
        <f t="shared" si="25"/>
        <v>1.7557983017729839</v>
      </c>
      <c r="AG21" s="4">
        <f t="shared" si="26"/>
        <v>5.2151566283458139</v>
      </c>
      <c r="AH21" s="4">
        <f t="shared" si="27"/>
        <v>298.80646430389157</v>
      </c>
      <c r="AI21" s="4">
        <f t="shared" si="28"/>
        <v>19.920430953592771</v>
      </c>
      <c r="AJ21" s="4">
        <f t="shared" si="29"/>
        <v>-0.36301163891408361</v>
      </c>
      <c r="AK21" s="4">
        <f t="shared" si="30"/>
        <v>-20.799034823903991</v>
      </c>
      <c r="AL21" s="4">
        <f t="shared" si="31"/>
        <v>2.4727900439420978</v>
      </c>
      <c r="AM21" s="4">
        <f t="shared" si="32"/>
        <v>2.4727900439420978</v>
      </c>
      <c r="AN21" s="4">
        <f t="shared" si="33"/>
        <v>9.8911601757683911</v>
      </c>
      <c r="AO21" s="4">
        <f t="shared" si="34"/>
        <v>8.1353618739954072</v>
      </c>
      <c r="AP21" s="4">
        <f t="shared" si="35"/>
        <v>4</v>
      </c>
      <c r="AQ21" s="4">
        <f t="shared" si="36"/>
        <v>13.891160175768391</v>
      </c>
      <c r="AR21" s="4">
        <f t="shared" si="37"/>
        <v>12.231519336262807</v>
      </c>
      <c r="AS21" s="4">
        <f t="shared" si="38"/>
        <v>-0.23151933626280652</v>
      </c>
      <c r="AT21" s="4">
        <f t="shared" si="39"/>
        <v>-6.0611620497268162E-2</v>
      </c>
      <c r="AU21" s="4">
        <f t="shared" si="40"/>
        <v>0.66264339751815549</v>
      </c>
      <c r="AV21" s="4">
        <f t="shared" si="41"/>
        <v>0.54355927756615285</v>
      </c>
      <c r="AW21" s="4">
        <f t="shared" si="42"/>
        <v>31.143652519720607</v>
      </c>
      <c r="AX21" s="4">
        <f t="shared" si="43"/>
        <v>4.4642937714462323E-2</v>
      </c>
      <c r="AY21" s="4">
        <f t="shared" si="44"/>
        <v>-0.67326530276784036</v>
      </c>
      <c r="AZ21" s="4">
        <f t="shared" si="45"/>
        <v>3.0753814862326041</v>
      </c>
      <c r="BA21" s="4">
        <f t="shared" si="46"/>
        <v>176.20637955379871</v>
      </c>
      <c r="BB21" s="4">
        <f t="shared" si="47"/>
        <v>4.8505189194597653</v>
      </c>
      <c r="BC21" s="4">
        <f t="shared" si="48"/>
        <v>7.3810004168030412</v>
      </c>
      <c r="BD21" s="4">
        <f t="shared" si="49"/>
        <v>17.082038255722573</v>
      </c>
      <c r="BE21" s="4">
        <f t="shared" si="50"/>
        <v>63.229841713455329</v>
      </c>
      <c r="BF21" s="4">
        <f t="shared" si="51"/>
        <v>116.77015828654467</v>
      </c>
      <c r="BG21" s="4">
        <f t="shared" si="52"/>
        <v>243.22984171345533</v>
      </c>
    </row>
    <row r="22" spans="1:59" x14ac:dyDescent="0.2">
      <c r="A22" s="3">
        <f t="shared" si="57"/>
        <v>45309</v>
      </c>
      <c r="B22" s="1">
        <f t="shared" si="53"/>
        <v>2024</v>
      </c>
      <c r="C22" s="1">
        <f t="shared" si="58"/>
        <v>1</v>
      </c>
      <c r="D22" s="1">
        <f t="shared" si="59"/>
        <v>18</v>
      </c>
      <c r="E22" s="1">
        <v>12</v>
      </c>
      <c r="F22" s="1">
        <f t="shared" si="0"/>
        <v>2023</v>
      </c>
      <c r="G22" s="1">
        <f t="shared" si="1"/>
        <v>13</v>
      </c>
      <c r="H22" s="1">
        <f t="shared" si="2"/>
        <v>10</v>
      </c>
      <c r="I22" s="1">
        <f t="shared" si="3"/>
        <v>20</v>
      </c>
      <c r="J22" s="1">
        <f t="shared" si="4"/>
        <v>-13</v>
      </c>
      <c r="K22" s="4">
        <f t="shared" si="5"/>
        <v>8782.9166666666279</v>
      </c>
      <c r="L22" s="4">
        <f t="shared" si="6"/>
        <v>0.24046315309148877</v>
      </c>
      <c r="M22" s="4">
        <f t="shared" si="7"/>
        <v>267.31932163145393</v>
      </c>
      <c r="N22" s="4">
        <f t="shared" si="8"/>
        <v>17.821288108763596</v>
      </c>
      <c r="O22" s="4">
        <f t="shared" si="9"/>
        <v>19.75462144209693</v>
      </c>
      <c r="P22" s="4">
        <f t="shared" si="10"/>
        <v>19.821288108763596</v>
      </c>
      <c r="Q22" s="4">
        <f t="shared" si="11"/>
        <v>297.31932163145393</v>
      </c>
      <c r="R22" s="4">
        <f t="shared" si="12"/>
        <v>283.34678736025552</v>
      </c>
      <c r="S22" s="4">
        <f t="shared" si="13"/>
        <v>1.6698998473876341E-2</v>
      </c>
      <c r="T22" s="4">
        <f t="shared" si="14"/>
        <v>23.436165089009808</v>
      </c>
      <c r="U22" s="4">
        <f t="shared" si="56"/>
        <v>0.40903824484417106</v>
      </c>
      <c r="V22" s="4">
        <f t="shared" si="15"/>
        <v>13.972534271198413</v>
      </c>
      <c r="W22" s="4">
        <f t="shared" si="16"/>
        <v>0.24386672788015859</v>
      </c>
      <c r="X22" s="4">
        <f t="shared" si="17"/>
        <v>0.24386672788015859</v>
      </c>
      <c r="Y22" s="4">
        <f t="shared" si="18"/>
        <v>0.24796522942167254</v>
      </c>
      <c r="Z22" s="4">
        <f t="shared" si="19"/>
        <v>0.24796519481057513</v>
      </c>
      <c r="AA22" s="4">
        <f t="shared" si="20"/>
        <v>0.25209739048972341</v>
      </c>
      <c r="AB22" s="4">
        <f t="shared" si="21"/>
        <v>14.444116501322609</v>
      </c>
      <c r="AC22" s="4">
        <f t="shared" si="22"/>
        <v>297.7909038615781</v>
      </c>
      <c r="AD22" s="4">
        <f t="shared" si="23"/>
        <v>5.197431754874434</v>
      </c>
      <c r="AE22" s="4">
        <f t="shared" si="24"/>
        <v>0.47158223012417011</v>
      </c>
      <c r="AF22" s="4">
        <f t="shared" si="25"/>
        <v>1.8863289204966804</v>
      </c>
      <c r="AG22" s="4">
        <f t="shared" si="26"/>
        <v>5.2337912030845191</v>
      </c>
      <c r="AH22" s="4">
        <f t="shared" si="27"/>
        <v>299.87414678944049</v>
      </c>
      <c r="AI22" s="4">
        <f t="shared" si="28"/>
        <v>19.991609785962698</v>
      </c>
      <c r="AJ22" s="4">
        <f t="shared" si="29"/>
        <v>-0.3595481031941008</v>
      </c>
      <c r="AK22" s="4">
        <f t="shared" si="30"/>
        <v>-20.600588844956171</v>
      </c>
      <c r="AL22" s="4">
        <f t="shared" si="31"/>
        <v>2.5548251579865564</v>
      </c>
      <c r="AM22" s="4">
        <f t="shared" si="32"/>
        <v>2.5548251579865564</v>
      </c>
      <c r="AN22" s="4">
        <f t="shared" si="33"/>
        <v>10.219300631946226</v>
      </c>
      <c r="AO22" s="4">
        <f t="shared" si="34"/>
        <v>8.3329717114495452</v>
      </c>
      <c r="AP22" s="4">
        <f t="shared" si="35"/>
        <v>4</v>
      </c>
      <c r="AQ22" s="4">
        <f t="shared" si="36"/>
        <v>14.219300631946226</v>
      </c>
      <c r="AR22" s="4">
        <f t="shared" si="37"/>
        <v>12.23698834386577</v>
      </c>
      <c r="AS22" s="4">
        <f t="shared" si="38"/>
        <v>-0.23698834386576806</v>
      </c>
      <c r="AT22" s="4">
        <f t="shared" si="39"/>
        <v>-6.2043403339592386E-2</v>
      </c>
      <c r="AU22" s="4">
        <f t="shared" si="40"/>
        <v>0.66264339751815549</v>
      </c>
      <c r="AV22" s="4">
        <f t="shared" si="41"/>
        <v>0.54694158639703494</v>
      </c>
      <c r="AW22" s="4">
        <f t="shared" si="42"/>
        <v>31.33744454073998</v>
      </c>
      <c r="AX22" s="4">
        <f t="shared" si="43"/>
        <v>4.5756010486759528E-2</v>
      </c>
      <c r="AY22" s="4">
        <f t="shared" si="44"/>
        <v>-0.67180443987500249</v>
      </c>
      <c r="AZ22" s="4">
        <f t="shared" si="45"/>
        <v>3.0735885555891032</v>
      </c>
      <c r="BA22" s="4">
        <f t="shared" si="46"/>
        <v>176.10365219496643</v>
      </c>
      <c r="BB22" s="4">
        <f t="shared" si="47"/>
        <v>4.8628657701859517</v>
      </c>
      <c r="BC22" s="4">
        <f t="shared" si="48"/>
        <v>7.3741225736798182</v>
      </c>
      <c r="BD22" s="4">
        <f t="shared" si="49"/>
        <v>17.099854114051723</v>
      </c>
      <c r="BE22" s="4">
        <f t="shared" si="50"/>
        <v>63.493271580006514</v>
      </c>
      <c r="BF22" s="4">
        <f t="shared" si="51"/>
        <v>116.50672841999349</v>
      </c>
      <c r="BG22" s="4">
        <f t="shared" si="52"/>
        <v>243.49327158000651</v>
      </c>
    </row>
    <row r="23" spans="1:59" x14ac:dyDescent="0.2">
      <c r="A23" s="3">
        <f t="shared" si="57"/>
        <v>45310</v>
      </c>
      <c r="B23" s="1">
        <f t="shared" si="53"/>
        <v>2024</v>
      </c>
      <c r="C23" s="1">
        <f t="shared" si="58"/>
        <v>1</v>
      </c>
      <c r="D23" s="1">
        <f t="shared" si="59"/>
        <v>19</v>
      </c>
      <c r="E23" s="1">
        <v>12</v>
      </c>
      <c r="F23" s="1">
        <f t="shared" si="0"/>
        <v>2023</v>
      </c>
      <c r="G23" s="1">
        <f t="shared" si="1"/>
        <v>13</v>
      </c>
      <c r="H23" s="1">
        <f t="shared" si="2"/>
        <v>10</v>
      </c>
      <c r="I23" s="1">
        <f t="shared" si="3"/>
        <v>20</v>
      </c>
      <c r="J23" s="1">
        <f t="shared" si="4"/>
        <v>-13</v>
      </c>
      <c r="K23" s="4">
        <f t="shared" si="5"/>
        <v>8783.9166666666279</v>
      </c>
      <c r="L23" s="4">
        <f t="shared" si="6"/>
        <v>0.2404905315993601</v>
      </c>
      <c r="M23" s="4">
        <f t="shared" si="7"/>
        <v>268.30496900295839</v>
      </c>
      <c r="N23" s="4">
        <f t="shared" si="8"/>
        <v>17.886997933530559</v>
      </c>
      <c r="O23" s="4">
        <f t="shared" si="9"/>
        <v>19.820331266863892</v>
      </c>
      <c r="P23" s="4">
        <f t="shared" si="10"/>
        <v>19.886997933530559</v>
      </c>
      <c r="Q23" s="4">
        <f t="shared" si="11"/>
        <v>298.30496900295839</v>
      </c>
      <c r="R23" s="4">
        <f t="shared" si="12"/>
        <v>283.3468339037189</v>
      </c>
      <c r="S23" s="4">
        <f t="shared" si="13"/>
        <v>1.6698997378736025E-2</v>
      </c>
      <c r="T23" s="4">
        <f t="shared" si="14"/>
        <v>23.436164733089207</v>
      </c>
      <c r="U23" s="4">
        <f t="shared" si="56"/>
        <v>0.40903823863218469</v>
      </c>
      <c r="V23" s="4">
        <f t="shared" si="15"/>
        <v>14.958135099239485</v>
      </c>
      <c r="W23" s="4">
        <f t="shared" si="16"/>
        <v>0.26106870743985777</v>
      </c>
      <c r="X23" s="4">
        <f t="shared" si="17"/>
        <v>0.26106870743985777</v>
      </c>
      <c r="Y23" s="4">
        <f t="shared" si="18"/>
        <v>0.2654496168270894</v>
      </c>
      <c r="Z23" s="4">
        <f t="shared" si="19"/>
        <v>0.2654495745581778</v>
      </c>
      <c r="AA23" s="4">
        <f t="shared" si="20"/>
        <v>0.26986632851426817</v>
      </c>
      <c r="AB23" s="4">
        <f t="shared" si="21"/>
        <v>15.46220165655855</v>
      </c>
      <c r="AC23" s="4">
        <f t="shared" si="22"/>
        <v>298.80903556027744</v>
      </c>
      <c r="AD23" s="4">
        <f t="shared" si="23"/>
        <v>5.21520150523566</v>
      </c>
      <c r="AE23" s="4">
        <f t="shared" si="24"/>
        <v>0.50406655731904948</v>
      </c>
      <c r="AF23" s="4">
        <f t="shared" si="25"/>
        <v>2.0162662292761979</v>
      </c>
      <c r="AG23" s="4">
        <f t="shared" si="26"/>
        <v>5.2523738224730918</v>
      </c>
      <c r="AH23" s="4">
        <f t="shared" si="27"/>
        <v>300.93885245270366</v>
      </c>
      <c r="AI23" s="4">
        <f t="shared" si="28"/>
        <v>20.062590163513576</v>
      </c>
      <c r="AJ23" s="4">
        <f t="shared" si="29"/>
        <v>-0.35597103327972712</v>
      </c>
      <c r="AK23" s="4">
        <f t="shared" si="30"/>
        <v>-20.395637835839334</v>
      </c>
      <c r="AL23" s="4">
        <f t="shared" si="31"/>
        <v>2.6338834497452694</v>
      </c>
      <c r="AM23" s="4">
        <f t="shared" si="32"/>
        <v>2.6338834497452694</v>
      </c>
      <c r="AN23" s="4">
        <f t="shared" si="33"/>
        <v>10.535533798981078</v>
      </c>
      <c r="AO23" s="4">
        <f t="shared" si="34"/>
        <v>8.5192675697048799</v>
      </c>
      <c r="AP23" s="4">
        <f t="shared" si="35"/>
        <v>4</v>
      </c>
      <c r="AQ23" s="4">
        <f t="shared" si="36"/>
        <v>14.535533798981078</v>
      </c>
      <c r="AR23" s="4">
        <f t="shared" si="37"/>
        <v>12.242258896649684</v>
      </c>
      <c r="AS23" s="4">
        <f t="shared" si="38"/>
        <v>-0.24225889664968392</v>
      </c>
      <c r="AT23" s="4">
        <f t="shared" si="39"/>
        <v>-6.3423230831784666E-2</v>
      </c>
      <c r="AU23" s="4">
        <f t="shared" si="40"/>
        <v>0.66264339751815549</v>
      </c>
      <c r="AV23" s="4">
        <f t="shared" si="41"/>
        <v>0.55043777916282233</v>
      </c>
      <c r="AW23" s="4">
        <f t="shared" si="42"/>
        <v>31.537761630583766</v>
      </c>
      <c r="AX23" s="4">
        <f t="shared" si="43"/>
        <v>4.6834850510368786E-2</v>
      </c>
      <c r="AY23" s="4">
        <f t="shared" si="44"/>
        <v>-0.67028899696007205</v>
      </c>
      <c r="AZ23" s="4">
        <f t="shared" si="45"/>
        <v>3.0718334087901056</v>
      </c>
      <c r="BA23" s="4">
        <f t="shared" si="46"/>
        <v>176.00308969095798</v>
      </c>
      <c r="BB23" s="4">
        <f t="shared" si="47"/>
        <v>4.8755708624681295</v>
      </c>
      <c r="BC23" s="4">
        <f t="shared" si="48"/>
        <v>7.3666880341815544</v>
      </c>
      <c r="BD23" s="4">
        <f t="shared" si="49"/>
        <v>17.117829759117814</v>
      </c>
      <c r="BE23" s="4">
        <f t="shared" si="50"/>
        <v>63.765063065896562</v>
      </c>
      <c r="BF23" s="4">
        <f t="shared" si="51"/>
        <v>116.23493693410344</v>
      </c>
      <c r="BG23" s="4">
        <f t="shared" si="52"/>
        <v>243.76506306589656</v>
      </c>
    </row>
    <row r="24" spans="1:59" x14ac:dyDescent="0.2">
      <c r="A24" s="3">
        <f t="shared" si="57"/>
        <v>45311</v>
      </c>
      <c r="B24" s="1">
        <f t="shared" si="53"/>
        <v>2024</v>
      </c>
      <c r="C24" s="1">
        <f t="shared" si="58"/>
        <v>1</v>
      </c>
      <c r="D24" s="1">
        <f t="shared" si="59"/>
        <v>20</v>
      </c>
      <c r="E24" s="1">
        <v>12</v>
      </c>
      <c r="F24" s="1">
        <f t="shared" si="0"/>
        <v>2023</v>
      </c>
      <c r="G24" s="1">
        <f t="shared" si="1"/>
        <v>13</v>
      </c>
      <c r="H24" s="1">
        <f t="shared" si="2"/>
        <v>10</v>
      </c>
      <c r="I24" s="1">
        <f t="shared" si="3"/>
        <v>20</v>
      </c>
      <c r="J24" s="1">
        <f t="shared" si="4"/>
        <v>-13</v>
      </c>
      <c r="K24" s="4">
        <f t="shared" si="5"/>
        <v>8784.9166666666279</v>
      </c>
      <c r="L24" s="4">
        <f t="shared" si="6"/>
        <v>0.24051791010723142</v>
      </c>
      <c r="M24" s="4">
        <f t="shared" si="7"/>
        <v>269.29061637446284</v>
      </c>
      <c r="N24" s="4">
        <f t="shared" si="8"/>
        <v>17.952707758297525</v>
      </c>
      <c r="O24" s="4">
        <f t="shared" si="9"/>
        <v>19.886041091630858</v>
      </c>
      <c r="P24" s="4">
        <f t="shared" si="10"/>
        <v>19.952707758297525</v>
      </c>
      <c r="Q24" s="4">
        <f t="shared" si="11"/>
        <v>299.29061637446284</v>
      </c>
      <c r="R24" s="4">
        <f t="shared" si="12"/>
        <v>283.34688044718229</v>
      </c>
      <c r="S24" s="4">
        <f t="shared" si="13"/>
        <v>1.669899628359571E-2</v>
      </c>
      <c r="T24" s="4">
        <f t="shared" si="14"/>
        <v>23.436164377168605</v>
      </c>
      <c r="U24" s="4">
        <f t="shared" si="56"/>
        <v>0.40903823242019832</v>
      </c>
      <c r="V24" s="4">
        <f t="shared" si="15"/>
        <v>15.943735927280557</v>
      </c>
      <c r="W24" s="4">
        <f t="shared" si="16"/>
        <v>0.27827068699955693</v>
      </c>
      <c r="X24" s="4">
        <f t="shared" si="17"/>
        <v>0.27827068699955693</v>
      </c>
      <c r="Y24" s="4">
        <f t="shared" si="18"/>
        <v>0.28293264416697012</v>
      </c>
      <c r="Z24" s="4">
        <f t="shared" si="19"/>
        <v>0.28293259323147824</v>
      </c>
      <c r="AA24" s="4">
        <f t="shared" si="20"/>
        <v>0.28763250019667352</v>
      </c>
      <c r="AB24" s="4">
        <f t="shared" si="21"/>
        <v>16.480128312065215</v>
      </c>
      <c r="AC24" s="4">
        <f t="shared" si="22"/>
        <v>299.82700875924752</v>
      </c>
      <c r="AD24" s="4">
        <f t="shared" si="23"/>
        <v>5.2329684892547474</v>
      </c>
      <c r="AE24" s="4">
        <f t="shared" si="24"/>
        <v>0.53639238478467632</v>
      </c>
      <c r="AF24" s="4">
        <f t="shared" si="25"/>
        <v>2.1455695391387053</v>
      </c>
      <c r="AG24" s="4">
        <f t="shared" si="26"/>
        <v>5.2709034244917294</v>
      </c>
      <c r="AH24" s="4">
        <f t="shared" si="27"/>
        <v>302.00052044442867</v>
      </c>
      <c r="AI24" s="4">
        <f t="shared" si="28"/>
        <v>20.133368029628578</v>
      </c>
      <c r="AJ24" s="4">
        <f t="shared" si="29"/>
        <v>-0.35228205407402002</v>
      </c>
      <c r="AK24" s="4">
        <f t="shared" si="30"/>
        <v>-20.184274896640794</v>
      </c>
      <c r="AL24" s="4">
        <f t="shared" si="31"/>
        <v>2.7099040699658303</v>
      </c>
      <c r="AM24" s="4">
        <f t="shared" si="32"/>
        <v>2.7099040699658303</v>
      </c>
      <c r="AN24" s="4">
        <f t="shared" si="33"/>
        <v>10.839616279863321</v>
      </c>
      <c r="AO24" s="4">
        <f t="shared" si="34"/>
        <v>8.694046740724616</v>
      </c>
      <c r="AP24" s="4">
        <f t="shared" si="35"/>
        <v>4</v>
      </c>
      <c r="AQ24" s="4">
        <f t="shared" si="36"/>
        <v>14.839616279863321</v>
      </c>
      <c r="AR24" s="4">
        <f t="shared" si="37"/>
        <v>12.247326937997721</v>
      </c>
      <c r="AS24" s="4">
        <f t="shared" si="38"/>
        <v>-0.24732693799771965</v>
      </c>
      <c r="AT24" s="4">
        <f t="shared" si="39"/>
        <v>-6.4750040954041188E-2</v>
      </c>
      <c r="AU24" s="4">
        <f t="shared" si="40"/>
        <v>0.66264339751815549</v>
      </c>
      <c r="AV24" s="4">
        <f t="shared" si="41"/>
        <v>0.55404646064432894</v>
      </c>
      <c r="AW24" s="4">
        <f t="shared" si="42"/>
        <v>31.744523849081112</v>
      </c>
      <c r="AX24" s="4">
        <f t="shared" si="43"/>
        <v>4.7878532314439622E-2</v>
      </c>
      <c r="AY24" s="4">
        <f t="shared" si="44"/>
        <v>-0.66871897975904904</v>
      </c>
      <c r="AZ24" s="4">
        <f t="shared" si="45"/>
        <v>3.0701172311007765</v>
      </c>
      <c r="BA24" s="4">
        <f t="shared" si="46"/>
        <v>175.9047599524649</v>
      </c>
      <c r="BB24" s="4">
        <f t="shared" si="47"/>
        <v>4.8886247397891465</v>
      </c>
      <c r="BC24" s="4">
        <f t="shared" si="48"/>
        <v>7.358702198208575</v>
      </c>
      <c r="BD24" s="4">
        <f t="shared" si="49"/>
        <v>17.135951677786867</v>
      </c>
      <c r="BE24" s="4">
        <f t="shared" si="50"/>
        <v>64.045071231764453</v>
      </c>
      <c r="BF24" s="4">
        <f t="shared" si="51"/>
        <v>115.95492876823555</v>
      </c>
      <c r="BG24" s="4">
        <f t="shared" si="52"/>
        <v>244.04507123176444</v>
      </c>
    </row>
    <row r="25" spans="1:59" x14ac:dyDescent="0.2">
      <c r="A25" s="3">
        <f t="shared" si="57"/>
        <v>45312</v>
      </c>
      <c r="B25" s="1">
        <f t="shared" si="53"/>
        <v>2024</v>
      </c>
      <c r="C25" s="1">
        <f t="shared" si="58"/>
        <v>1</v>
      </c>
      <c r="D25" s="1">
        <f t="shared" si="59"/>
        <v>21</v>
      </c>
      <c r="E25" s="1">
        <v>12</v>
      </c>
      <c r="F25" s="1">
        <f t="shared" si="0"/>
        <v>2023</v>
      </c>
      <c r="G25" s="1">
        <f t="shared" si="1"/>
        <v>13</v>
      </c>
      <c r="H25" s="1">
        <f t="shared" si="2"/>
        <v>10</v>
      </c>
      <c r="I25" s="1">
        <f t="shared" si="3"/>
        <v>20</v>
      </c>
      <c r="J25" s="1">
        <f t="shared" si="4"/>
        <v>-13</v>
      </c>
      <c r="K25" s="4">
        <f t="shared" si="5"/>
        <v>8785.9166666666279</v>
      </c>
      <c r="L25" s="4">
        <f t="shared" si="6"/>
        <v>0.24054528861510274</v>
      </c>
      <c r="M25" s="4">
        <f t="shared" si="7"/>
        <v>270.27626374550164</v>
      </c>
      <c r="N25" s="4">
        <f t="shared" si="8"/>
        <v>18.018417583033443</v>
      </c>
      <c r="O25" s="4">
        <f t="shared" si="9"/>
        <v>19.951750916366777</v>
      </c>
      <c r="P25" s="4">
        <f t="shared" si="10"/>
        <v>20.018417583033443</v>
      </c>
      <c r="Q25" s="4">
        <f t="shared" si="11"/>
        <v>300.27626374550164</v>
      </c>
      <c r="R25" s="4">
        <f t="shared" si="12"/>
        <v>283.34692699064567</v>
      </c>
      <c r="S25" s="4">
        <f t="shared" si="13"/>
        <v>1.6698995188455395E-2</v>
      </c>
      <c r="T25" s="4">
        <f t="shared" si="14"/>
        <v>23.436164021248004</v>
      </c>
      <c r="U25" s="4">
        <f t="shared" si="56"/>
        <v>0.40903822620821195</v>
      </c>
      <c r="V25" s="4">
        <f t="shared" si="15"/>
        <v>16.929336754855967</v>
      </c>
      <c r="W25" s="4">
        <f t="shared" si="16"/>
        <v>0.29547266655112875</v>
      </c>
      <c r="X25" s="4">
        <f t="shared" si="17"/>
        <v>0.29547266655112875</v>
      </c>
      <c r="Y25" s="4">
        <f t="shared" si="18"/>
        <v>0.30041422451772171</v>
      </c>
      <c r="Z25" s="4">
        <f t="shared" si="19"/>
        <v>0.30041416385889719</v>
      </c>
      <c r="AA25" s="4">
        <f t="shared" si="20"/>
        <v>0.30539572901462542</v>
      </c>
      <c r="AB25" s="4">
        <f t="shared" si="21"/>
        <v>17.497886353859016</v>
      </c>
      <c r="AC25" s="4">
        <f t="shared" si="22"/>
        <v>300.8448133445047</v>
      </c>
      <c r="AD25" s="4">
        <f t="shared" si="23"/>
        <v>5.2507325304093806</v>
      </c>
      <c r="AE25" s="4">
        <f t="shared" si="24"/>
        <v>0.56854959900306312</v>
      </c>
      <c r="AF25" s="4">
        <f t="shared" si="25"/>
        <v>2.2741983960122525</v>
      </c>
      <c r="AG25" s="4">
        <f t="shared" si="26"/>
        <v>5.2893790303808572</v>
      </c>
      <c r="AH25" s="4">
        <f t="shared" si="27"/>
        <v>303.05909468582274</v>
      </c>
      <c r="AI25" s="4">
        <f t="shared" si="28"/>
        <v>20.203939645721515</v>
      </c>
      <c r="AJ25" s="4">
        <f t="shared" si="29"/>
        <v>-0.34848282709195028</v>
      </c>
      <c r="AK25" s="4">
        <f t="shared" si="30"/>
        <v>-19.966595225155974</v>
      </c>
      <c r="AL25" s="4">
        <f t="shared" si="31"/>
        <v>2.7828309403211051</v>
      </c>
      <c r="AM25" s="4">
        <f t="shared" si="32"/>
        <v>2.7828309403211051</v>
      </c>
      <c r="AN25" s="4">
        <f t="shared" si="33"/>
        <v>11.13132376128442</v>
      </c>
      <c r="AO25" s="4">
        <f t="shared" si="34"/>
        <v>8.857125365272168</v>
      </c>
      <c r="AP25" s="4">
        <f t="shared" si="35"/>
        <v>4</v>
      </c>
      <c r="AQ25" s="4">
        <f t="shared" si="36"/>
        <v>15.13132376128442</v>
      </c>
      <c r="AR25" s="4">
        <f t="shared" si="37"/>
        <v>12.25218872935474</v>
      </c>
      <c r="AS25" s="4">
        <f t="shared" si="38"/>
        <v>-0.25218872935473868</v>
      </c>
      <c r="AT25" s="4">
        <f t="shared" si="39"/>
        <v>-6.6022854954915972E-2</v>
      </c>
      <c r="AU25" s="4">
        <f t="shared" si="40"/>
        <v>0.66264339751815549</v>
      </c>
      <c r="AV25" s="4">
        <f t="shared" si="41"/>
        <v>0.55776619627672908</v>
      </c>
      <c r="AW25" s="4">
        <f t="shared" si="42"/>
        <v>31.957649001722068</v>
      </c>
      <c r="AX25" s="4">
        <f t="shared" si="43"/>
        <v>4.8886172635953871E-2</v>
      </c>
      <c r="AY25" s="4">
        <f t="shared" si="44"/>
        <v>-0.66709440113285934</v>
      </c>
      <c r="AZ25" s="4">
        <f t="shared" si="45"/>
        <v>3.0684411737871571</v>
      </c>
      <c r="BA25" s="4">
        <f t="shared" si="46"/>
        <v>175.80872894217248</v>
      </c>
      <c r="BB25" s="4">
        <f t="shared" si="47"/>
        <v>4.9020178978874291</v>
      </c>
      <c r="BC25" s="4">
        <f t="shared" si="48"/>
        <v>7.3501708314673113</v>
      </c>
      <c r="BD25" s="4">
        <f t="shared" si="49"/>
        <v>17.154206627242168</v>
      </c>
      <c r="BE25" s="4">
        <f t="shared" si="50"/>
        <v>64.333148869026232</v>
      </c>
      <c r="BF25" s="4">
        <f t="shared" si="51"/>
        <v>115.66685113097377</v>
      </c>
      <c r="BG25" s="4">
        <f t="shared" si="52"/>
        <v>244.33314886902622</v>
      </c>
    </row>
    <row r="26" spans="1:59" x14ac:dyDescent="0.2">
      <c r="A26" s="3">
        <f t="shared" si="57"/>
        <v>45313</v>
      </c>
      <c r="B26" s="1">
        <f t="shared" si="53"/>
        <v>2024</v>
      </c>
      <c r="C26" s="1">
        <f t="shared" si="58"/>
        <v>1</v>
      </c>
      <c r="D26" s="1">
        <f t="shared" si="59"/>
        <v>22</v>
      </c>
      <c r="E26" s="1">
        <v>12</v>
      </c>
      <c r="F26" s="1">
        <f t="shared" si="0"/>
        <v>2023</v>
      </c>
      <c r="G26" s="1">
        <f t="shared" si="1"/>
        <v>13</v>
      </c>
      <c r="H26" s="1">
        <f t="shared" si="2"/>
        <v>10</v>
      </c>
      <c r="I26" s="1">
        <f t="shared" si="3"/>
        <v>20</v>
      </c>
      <c r="J26" s="1">
        <f t="shared" si="4"/>
        <v>-13</v>
      </c>
      <c r="K26" s="4">
        <f t="shared" si="5"/>
        <v>8786.9166666666279</v>
      </c>
      <c r="L26" s="4">
        <f t="shared" si="6"/>
        <v>0.24057266712297407</v>
      </c>
      <c r="M26" s="4">
        <f t="shared" si="7"/>
        <v>271.26191111700609</v>
      </c>
      <c r="N26" s="4">
        <f t="shared" si="8"/>
        <v>18.084127407800406</v>
      </c>
      <c r="O26" s="4">
        <f t="shared" si="9"/>
        <v>20.017460741133739</v>
      </c>
      <c r="P26" s="4">
        <f t="shared" si="10"/>
        <v>20.084127407800406</v>
      </c>
      <c r="Q26" s="4">
        <f t="shared" si="11"/>
        <v>301.26191111700609</v>
      </c>
      <c r="R26" s="4">
        <f t="shared" si="12"/>
        <v>283.34697353410905</v>
      </c>
      <c r="S26" s="4">
        <f t="shared" si="13"/>
        <v>1.669899409331508E-2</v>
      </c>
      <c r="T26" s="4">
        <f t="shared" si="14"/>
        <v>23.436163665327399</v>
      </c>
      <c r="U26" s="4">
        <f t="shared" si="56"/>
        <v>0.40903821999622553</v>
      </c>
      <c r="V26" s="4">
        <f t="shared" si="15"/>
        <v>17.914937582897039</v>
      </c>
      <c r="W26" s="4">
        <f t="shared" si="16"/>
        <v>0.3126746461108279</v>
      </c>
      <c r="X26" s="4">
        <f t="shared" si="17"/>
        <v>0.3126746461108279</v>
      </c>
      <c r="Y26" s="4">
        <f t="shared" si="18"/>
        <v>0.31789427149171484</v>
      </c>
      <c r="Z26" s="4">
        <f t="shared" si="19"/>
        <v>0.31789420000815305</v>
      </c>
      <c r="AA26" s="4">
        <f t="shared" si="20"/>
        <v>0.32315583956042848</v>
      </c>
      <c r="AB26" s="4">
        <f t="shared" si="21"/>
        <v>18.515465731819315</v>
      </c>
      <c r="AC26" s="4">
        <f t="shared" si="22"/>
        <v>301.86243926592834</v>
      </c>
      <c r="AD26" s="4">
        <f t="shared" si="23"/>
        <v>5.2684934532918648</v>
      </c>
      <c r="AE26" s="4">
        <f t="shared" si="24"/>
        <v>0.60052814892225115</v>
      </c>
      <c r="AF26" s="4">
        <f t="shared" si="25"/>
        <v>2.4021125956890046</v>
      </c>
      <c r="AG26" s="4">
        <f t="shared" si="26"/>
        <v>5.3077997447910619</v>
      </c>
      <c r="AH26" s="4">
        <f t="shared" si="27"/>
        <v>304.11452387714331</v>
      </c>
      <c r="AI26" s="4">
        <f t="shared" si="28"/>
        <v>20.274301591809554</v>
      </c>
      <c r="AJ26" s="4">
        <f t="shared" si="29"/>
        <v>-0.34457504846031117</v>
      </c>
      <c r="AK26" s="4">
        <f t="shared" si="30"/>
        <v>-19.742696002291645</v>
      </c>
      <c r="AL26" s="4">
        <f t="shared" si="31"/>
        <v>2.8526127601372195</v>
      </c>
      <c r="AM26" s="4">
        <f t="shared" si="32"/>
        <v>2.8526127601372195</v>
      </c>
      <c r="AN26" s="4">
        <f t="shared" si="33"/>
        <v>11.410451040548878</v>
      </c>
      <c r="AO26" s="4">
        <f t="shared" si="34"/>
        <v>9.0083384448598736</v>
      </c>
      <c r="AP26" s="4">
        <f t="shared" si="35"/>
        <v>4</v>
      </c>
      <c r="AQ26" s="4">
        <f t="shared" si="36"/>
        <v>15.410451040548878</v>
      </c>
      <c r="AR26" s="4">
        <f t="shared" si="37"/>
        <v>12.256840850675815</v>
      </c>
      <c r="AS26" s="4">
        <f t="shared" si="38"/>
        <v>-0.25684085067581464</v>
      </c>
      <c r="AT26" s="4">
        <f t="shared" si="39"/>
        <v>-6.7240777468741034E-2</v>
      </c>
      <c r="AU26" s="4">
        <f t="shared" si="40"/>
        <v>0.66264339751815549</v>
      </c>
      <c r="AV26" s="4">
        <f t="shared" si="41"/>
        <v>0.5615955133641749</v>
      </c>
      <c r="AW26" s="4">
        <f t="shared" si="42"/>
        <v>32.177052709250042</v>
      </c>
      <c r="AX26" s="4">
        <f t="shared" si="43"/>
        <v>4.9856931394061783E-2</v>
      </c>
      <c r="AY26" s="4">
        <f t="shared" si="44"/>
        <v>-0.66541528164559205</v>
      </c>
      <c r="AZ26" s="4">
        <f t="shared" si="45"/>
        <v>3.0668063535058914</v>
      </c>
      <c r="BA26" s="4">
        <f t="shared" si="46"/>
        <v>175.71506063979356</v>
      </c>
      <c r="BB26" s="4">
        <f t="shared" si="47"/>
        <v>4.9157408049007989</v>
      </c>
      <c r="BC26" s="4">
        <f t="shared" si="48"/>
        <v>7.3411000457750157</v>
      </c>
      <c r="BD26" s="4">
        <f t="shared" si="49"/>
        <v>17.172581655576614</v>
      </c>
      <c r="BE26" s="4">
        <f t="shared" si="50"/>
        <v>64.62914672768693</v>
      </c>
      <c r="BF26" s="4">
        <f t="shared" si="51"/>
        <v>115.37085327231307</v>
      </c>
      <c r="BG26" s="4">
        <f t="shared" si="52"/>
        <v>244.62914672768693</v>
      </c>
    </row>
    <row r="27" spans="1:59" x14ac:dyDescent="0.2">
      <c r="A27" s="3">
        <f t="shared" si="57"/>
        <v>45314</v>
      </c>
      <c r="B27" s="1">
        <f t="shared" si="53"/>
        <v>2024</v>
      </c>
      <c r="C27" s="1">
        <f t="shared" si="58"/>
        <v>1</v>
      </c>
      <c r="D27" s="1">
        <f t="shared" si="59"/>
        <v>23</v>
      </c>
      <c r="E27" s="1">
        <v>12</v>
      </c>
      <c r="F27" s="1">
        <f t="shared" si="0"/>
        <v>2023</v>
      </c>
      <c r="G27" s="1">
        <f t="shared" si="1"/>
        <v>13</v>
      </c>
      <c r="H27" s="1">
        <f t="shared" si="2"/>
        <v>10</v>
      </c>
      <c r="I27" s="1">
        <f t="shared" si="3"/>
        <v>20</v>
      </c>
      <c r="J27" s="1">
        <f t="shared" si="4"/>
        <v>-13</v>
      </c>
      <c r="K27" s="4">
        <f t="shared" si="5"/>
        <v>8787.9166666666279</v>
      </c>
      <c r="L27" s="4">
        <f t="shared" si="6"/>
        <v>0.24060004563084539</v>
      </c>
      <c r="M27" s="4">
        <f t="shared" si="7"/>
        <v>272.24755848851055</v>
      </c>
      <c r="N27" s="4">
        <f t="shared" si="8"/>
        <v>18.149837232567371</v>
      </c>
      <c r="O27" s="4">
        <f t="shared" si="9"/>
        <v>20.083170565900705</v>
      </c>
      <c r="P27" s="4">
        <f t="shared" si="10"/>
        <v>20.149837232567371</v>
      </c>
      <c r="Q27" s="4">
        <f t="shared" si="11"/>
        <v>302.24755848851055</v>
      </c>
      <c r="R27" s="4">
        <f t="shared" si="12"/>
        <v>283.34702007757244</v>
      </c>
      <c r="S27" s="4">
        <f t="shared" si="13"/>
        <v>1.6698992998174764E-2</v>
      </c>
      <c r="T27" s="4">
        <f t="shared" si="14"/>
        <v>23.436163309406798</v>
      </c>
      <c r="U27" s="4">
        <f t="shared" si="56"/>
        <v>0.40903821378423916</v>
      </c>
      <c r="V27" s="4">
        <f t="shared" si="15"/>
        <v>18.900538410938111</v>
      </c>
      <c r="W27" s="4">
        <f t="shared" si="16"/>
        <v>0.32987662567052706</v>
      </c>
      <c r="X27" s="4">
        <f t="shared" si="17"/>
        <v>0.32987662567052706</v>
      </c>
      <c r="Y27" s="4">
        <f t="shared" si="18"/>
        <v>0.33537269921777935</v>
      </c>
      <c r="Z27" s="4">
        <f t="shared" si="19"/>
        <v>0.33537261576690336</v>
      </c>
      <c r="AA27" s="4">
        <f t="shared" si="20"/>
        <v>0.34091265755425826</v>
      </c>
      <c r="AB27" s="4">
        <f t="shared" si="21"/>
        <v>19.532856460447722</v>
      </c>
      <c r="AC27" s="4">
        <f t="shared" si="22"/>
        <v>302.87987653802014</v>
      </c>
      <c r="AD27" s="4">
        <f t="shared" si="23"/>
        <v>5.2862510836223757</v>
      </c>
      <c r="AE27" s="4">
        <f t="shared" si="24"/>
        <v>0.63231804950959258</v>
      </c>
      <c r="AF27" s="4">
        <f t="shared" si="25"/>
        <v>2.5292721980383703</v>
      </c>
      <c r="AG27" s="4">
        <f t="shared" si="26"/>
        <v>5.3261647556551219</v>
      </c>
      <c r="AH27" s="4">
        <f t="shared" si="27"/>
        <v>305.16676149036584</v>
      </c>
      <c r="AI27" s="4">
        <f t="shared" si="28"/>
        <v>20.344450766024391</v>
      </c>
      <c r="AJ27" s="4">
        <f t="shared" si="29"/>
        <v>-0.34056044694912374</v>
      </c>
      <c r="AK27" s="4">
        <f t="shared" si="30"/>
        <v>-19.512676279273762</v>
      </c>
      <c r="AL27" s="4">
        <f t="shared" si="31"/>
        <v>2.9192030018552941</v>
      </c>
      <c r="AM27" s="4">
        <f t="shared" si="32"/>
        <v>2.9192030018552941</v>
      </c>
      <c r="AN27" s="4">
        <f t="shared" si="33"/>
        <v>11.676812007421177</v>
      </c>
      <c r="AO27" s="4">
        <f t="shared" si="34"/>
        <v>9.1475398093828062</v>
      </c>
      <c r="AP27" s="4">
        <f t="shared" si="35"/>
        <v>4</v>
      </c>
      <c r="AQ27" s="4">
        <f t="shared" si="36"/>
        <v>15.676812007421177</v>
      </c>
      <c r="AR27" s="4">
        <f t="shared" si="37"/>
        <v>12.261280200123686</v>
      </c>
      <c r="AS27" s="4">
        <f t="shared" si="38"/>
        <v>-0.2612802001236858</v>
      </c>
      <c r="AT27" s="4">
        <f t="shared" si="39"/>
        <v>-6.8402996436420185E-2</v>
      </c>
      <c r="AU27" s="4">
        <f t="shared" si="40"/>
        <v>0.66264339751815549</v>
      </c>
      <c r="AV27" s="4">
        <f t="shared" si="41"/>
        <v>0.565532902290377</v>
      </c>
      <c r="AW27" s="4">
        <f t="shared" si="42"/>
        <v>32.402648477022971</v>
      </c>
      <c r="AX27" s="4">
        <f t="shared" si="43"/>
        <v>5.0790012602692711E-2</v>
      </c>
      <c r="AY27" s="4">
        <f t="shared" si="44"/>
        <v>-0.66368165015863156</v>
      </c>
      <c r="AZ27" s="4">
        <f t="shared" si="45"/>
        <v>3.0652138517489202</v>
      </c>
      <c r="BA27" s="4">
        <f t="shared" si="46"/>
        <v>175.62381701025194</v>
      </c>
      <c r="BB27" s="4">
        <f t="shared" si="47"/>
        <v>4.9297839206436391</v>
      </c>
      <c r="BC27" s="4">
        <f t="shared" si="48"/>
        <v>7.3314962794800467</v>
      </c>
      <c r="BD27" s="4">
        <f t="shared" si="49"/>
        <v>17.191064120767326</v>
      </c>
      <c r="BE27" s="4">
        <f t="shared" si="50"/>
        <v>64.932913737030958</v>
      </c>
      <c r="BF27" s="4">
        <f t="shared" si="51"/>
        <v>115.06708626296904</v>
      </c>
      <c r="BG27" s="4">
        <f t="shared" si="52"/>
        <v>244.93291373703096</v>
      </c>
    </row>
    <row r="28" spans="1:59" x14ac:dyDescent="0.2">
      <c r="A28" s="3">
        <f t="shared" si="57"/>
        <v>45315</v>
      </c>
      <c r="B28" s="1">
        <f t="shared" si="53"/>
        <v>2024</v>
      </c>
      <c r="C28" s="1">
        <f t="shared" si="58"/>
        <v>1</v>
      </c>
      <c r="D28" s="1">
        <f t="shared" si="59"/>
        <v>24</v>
      </c>
      <c r="E28" s="1">
        <v>12</v>
      </c>
      <c r="F28" s="1">
        <f t="shared" si="0"/>
        <v>2023</v>
      </c>
      <c r="G28" s="1">
        <f t="shared" si="1"/>
        <v>13</v>
      </c>
      <c r="H28" s="1">
        <f t="shared" si="2"/>
        <v>10</v>
      </c>
      <c r="I28" s="1">
        <f t="shared" si="3"/>
        <v>20</v>
      </c>
      <c r="J28" s="1">
        <f t="shared" si="4"/>
        <v>-13</v>
      </c>
      <c r="K28" s="4">
        <f t="shared" si="5"/>
        <v>8788.9166666666279</v>
      </c>
      <c r="L28" s="4">
        <f t="shared" si="6"/>
        <v>0.24062742413871671</v>
      </c>
      <c r="M28" s="4">
        <f t="shared" si="7"/>
        <v>273.233205860015</v>
      </c>
      <c r="N28" s="4">
        <f t="shared" si="8"/>
        <v>18.215547057334334</v>
      </c>
      <c r="O28" s="4">
        <f t="shared" si="9"/>
        <v>20.148880390667667</v>
      </c>
      <c r="P28" s="4">
        <f t="shared" si="10"/>
        <v>20.215547057334334</v>
      </c>
      <c r="Q28" s="4">
        <f t="shared" si="11"/>
        <v>303.233205860015</v>
      </c>
      <c r="R28" s="4">
        <f t="shared" si="12"/>
        <v>283.34706662103582</v>
      </c>
      <c r="S28" s="4">
        <f t="shared" si="13"/>
        <v>1.6698991903034449E-2</v>
      </c>
      <c r="T28" s="4">
        <f t="shared" si="14"/>
        <v>23.436162953486196</v>
      </c>
      <c r="U28" s="4">
        <f t="shared" si="56"/>
        <v>0.40903820757225279</v>
      </c>
      <c r="V28" s="4">
        <f t="shared" si="15"/>
        <v>19.886139238979183</v>
      </c>
      <c r="W28" s="4">
        <f t="shared" si="16"/>
        <v>0.34707860523022621</v>
      </c>
      <c r="X28" s="4">
        <f t="shared" si="17"/>
        <v>0.34707860523022621</v>
      </c>
      <c r="Y28" s="4">
        <f t="shared" si="18"/>
        <v>0.35284942240402195</v>
      </c>
      <c r="Z28" s="4">
        <f t="shared" si="19"/>
        <v>0.35284932580569717</v>
      </c>
      <c r="AA28" s="4">
        <f t="shared" si="20"/>
        <v>0.35866600994068187</v>
      </c>
      <c r="AB28" s="4">
        <f t="shared" si="21"/>
        <v>20.5500486243983</v>
      </c>
      <c r="AC28" s="4">
        <f t="shared" si="22"/>
        <v>303.89711524543412</v>
      </c>
      <c r="AD28" s="4">
        <f t="shared" si="23"/>
        <v>5.3040052483454811</v>
      </c>
      <c r="AE28" s="4">
        <f t="shared" si="24"/>
        <v>0.66390938541911737</v>
      </c>
      <c r="AF28" s="4">
        <f t="shared" si="25"/>
        <v>2.6556375416764695</v>
      </c>
      <c r="AG28" s="4">
        <f t="shared" si="26"/>
        <v>5.34447333396482</v>
      </c>
      <c r="AH28" s="4">
        <f t="shared" si="27"/>
        <v>306.21576575639631</v>
      </c>
      <c r="AI28" s="4">
        <f t="shared" si="28"/>
        <v>20.414384383759753</v>
      </c>
      <c r="AJ28" s="4">
        <f t="shared" si="29"/>
        <v>-0.33644078200371641</v>
      </c>
      <c r="AK28" s="4">
        <f t="shared" si="30"/>
        <v>-19.276636864893931</v>
      </c>
      <c r="AL28" s="4">
        <f t="shared" si="31"/>
        <v>2.9825598963813036</v>
      </c>
      <c r="AM28" s="4">
        <f t="shared" si="32"/>
        <v>2.9825598963813036</v>
      </c>
      <c r="AN28" s="4">
        <f t="shared" si="33"/>
        <v>11.930239585525214</v>
      </c>
      <c r="AO28" s="4">
        <f t="shared" si="34"/>
        <v>9.2746020438487449</v>
      </c>
      <c r="AP28" s="4">
        <f t="shared" si="35"/>
        <v>4</v>
      </c>
      <c r="AQ28" s="4">
        <f t="shared" si="36"/>
        <v>15.930239585525214</v>
      </c>
      <c r="AR28" s="4">
        <f t="shared" si="37"/>
        <v>12.265503993092087</v>
      </c>
      <c r="AS28" s="4">
        <f t="shared" si="38"/>
        <v>-0.26550399309208572</v>
      </c>
      <c r="AT28" s="4">
        <f t="shared" si="39"/>
        <v>-6.9508782849737646E-2</v>
      </c>
      <c r="AU28" s="4">
        <f t="shared" si="40"/>
        <v>0.66264339751815549</v>
      </c>
      <c r="AV28" s="4">
        <f t="shared" si="41"/>
        <v>0.56957681775794289</v>
      </c>
      <c r="AW28" s="4">
        <f t="shared" si="42"/>
        <v>32.634347766022167</v>
      </c>
      <c r="AX28" s="4">
        <f t="shared" si="43"/>
        <v>5.1684665229835183E-2</v>
      </c>
      <c r="AY28" s="4">
        <f t="shared" si="44"/>
        <v>-0.66189354442430837</v>
      </c>
      <c r="AZ28" s="4">
        <f t="shared" si="45"/>
        <v>3.0636647143264253</v>
      </c>
      <c r="BA28" s="4">
        <f t="shared" si="46"/>
        <v>175.5350579740572</v>
      </c>
      <c r="BB28" s="4">
        <f t="shared" si="47"/>
        <v>4.9441377150938344</v>
      </c>
      <c r="BC28" s="4">
        <f t="shared" si="48"/>
        <v>7.3213662779982531</v>
      </c>
      <c r="BD28" s="4">
        <f t="shared" si="49"/>
        <v>17.20964170818592</v>
      </c>
      <c r="BE28" s="4">
        <f t="shared" si="50"/>
        <v>65.244297221355311</v>
      </c>
      <c r="BF28" s="4">
        <f t="shared" si="51"/>
        <v>114.75570277864469</v>
      </c>
      <c r="BG28" s="4">
        <f t="shared" si="52"/>
        <v>245.24429722135531</v>
      </c>
    </row>
    <row r="29" spans="1:59" x14ac:dyDescent="0.2">
      <c r="A29" s="3">
        <f t="shared" si="57"/>
        <v>45316</v>
      </c>
      <c r="B29" s="1">
        <f t="shared" si="53"/>
        <v>2024</v>
      </c>
      <c r="C29" s="1">
        <f t="shared" si="58"/>
        <v>1</v>
      </c>
      <c r="D29" s="1">
        <f t="shared" si="59"/>
        <v>25</v>
      </c>
      <c r="E29" s="1">
        <v>12</v>
      </c>
      <c r="F29" s="1">
        <f t="shared" si="0"/>
        <v>2023</v>
      </c>
      <c r="G29" s="1">
        <f t="shared" si="1"/>
        <v>13</v>
      </c>
      <c r="H29" s="1">
        <f t="shared" si="2"/>
        <v>10</v>
      </c>
      <c r="I29" s="1">
        <f t="shared" si="3"/>
        <v>20</v>
      </c>
      <c r="J29" s="1">
        <f t="shared" si="4"/>
        <v>-13</v>
      </c>
      <c r="K29" s="4">
        <f t="shared" si="5"/>
        <v>8789.9166666666279</v>
      </c>
      <c r="L29" s="4">
        <f t="shared" si="6"/>
        <v>0.24065480264658803</v>
      </c>
      <c r="M29" s="4">
        <f t="shared" si="7"/>
        <v>274.21885323151946</v>
      </c>
      <c r="N29" s="4">
        <f t="shared" si="8"/>
        <v>18.281256882101296</v>
      </c>
      <c r="O29" s="4">
        <f t="shared" si="9"/>
        <v>20.21459021543463</v>
      </c>
      <c r="P29" s="4">
        <f t="shared" si="10"/>
        <v>20.281256882101296</v>
      </c>
      <c r="Q29" s="4">
        <f t="shared" si="11"/>
        <v>304.21885323151946</v>
      </c>
      <c r="R29" s="4">
        <f t="shared" si="12"/>
        <v>283.34711316449921</v>
      </c>
      <c r="S29" s="4">
        <f t="shared" si="13"/>
        <v>1.6698990807894134E-2</v>
      </c>
      <c r="T29" s="4">
        <f t="shared" si="14"/>
        <v>23.436162597565595</v>
      </c>
      <c r="U29" s="4">
        <f t="shared" si="56"/>
        <v>0.40903820136026642</v>
      </c>
      <c r="V29" s="4">
        <f t="shared" si="15"/>
        <v>20.871740067020255</v>
      </c>
      <c r="W29" s="4">
        <f t="shared" si="16"/>
        <v>0.36428058478992542</v>
      </c>
      <c r="X29" s="4">
        <f t="shared" si="17"/>
        <v>0.36428058478992542</v>
      </c>
      <c r="Y29" s="4">
        <f t="shared" si="18"/>
        <v>0.37032435635905919</v>
      </c>
      <c r="Z29" s="4">
        <f t="shared" si="19"/>
        <v>0.37032424539933234</v>
      </c>
      <c r="AA29" s="4">
        <f t="shared" si="20"/>
        <v>0.37641572494252518</v>
      </c>
      <c r="AB29" s="4">
        <f t="shared" si="21"/>
        <v>21.567032381563966</v>
      </c>
      <c r="AC29" s="4">
        <f t="shared" si="22"/>
        <v>304.9141455460632</v>
      </c>
      <c r="AD29" s="4">
        <f t="shared" si="23"/>
        <v>5.3217557756840064</v>
      </c>
      <c r="AE29" s="4">
        <f t="shared" si="24"/>
        <v>0.6952923145437353</v>
      </c>
      <c r="AF29" s="4">
        <f t="shared" si="25"/>
        <v>2.7811692581749412</v>
      </c>
      <c r="AG29" s="4">
        <f t="shared" si="26"/>
        <v>5.3627248333301365</v>
      </c>
      <c r="AH29" s="4">
        <f t="shared" si="27"/>
        <v>307.26149963981464</v>
      </c>
      <c r="AI29" s="4">
        <f t="shared" si="28"/>
        <v>20.484099975987643</v>
      </c>
      <c r="AJ29" s="4">
        <f t="shared" si="29"/>
        <v>-0.33221784180906472</v>
      </c>
      <c r="AK29" s="4">
        <f t="shared" si="30"/>
        <v>-19.034680214604233</v>
      </c>
      <c r="AL29" s="4">
        <f t="shared" si="31"/>
        <v>3.0426464082951838</v>
      </c>
      <c r="AM29" s="4">
        <f t="shared" si="32"/>
        <v>3.0426464082951838</v>
      </c>
      <c r="AN29" s="4">
        <f t="shared" si="33"/>
        <v>12.170585633180735</v>
      </c>
      <c r="AO29" s="4">
        <f t="shared" si="34"/>
        <v>9.3894163750057942</v>
      </c>
      <c r="AP29" s="4">
        <f t="shared" si="35"/>
        <v>4</v>
      </c>
      <c r="AQ29" s="4">
        <f t="shared" si="36"/>
        <v>16.170585633180735</v>
      </c>
      <c r="AR29" s="4">
        <f t="shared" si="37"/>
        <v>12.269509760553012</v>
      </c>
      <c r="AS29" s="4">
        <f t="shared" si="38"/>
        <v>-0.26950976055301368</v>
      </c>
      <c r="AT29" s="4">
        <f t="shared" si="39"/>
        <v>-7.0557490318674337E-2</v>
      </c>
      <c r="AU29" s="4">
        <f t="shared" si="40"/>
        <v>0.66264339751815549</v>
      </c>
      <c r="AV29" s="4">
        <f t="shared" si="41"/>
        <v>0.57372568002791247</v>
      </c>
      <c r="AW29" s="4">
        <f t="shared" si="42"/>
        <v>32.872060063872489</v>
      </c>
      <c r="AX29" s="4">
        <f t="shared" si="43"/>
        <v>5.2540183995251913E-2</v>
      </c>
      <c r="AY29" s="4">
        <f t="shared" si="44"/>
        <v>-0.66005101168947244</v>
      </c>
      <c r="AZ29" s="4">
        <f t="shared" si="45"/>
        <v>3.0621599508989203</v>
      </c>
      <c r="BA29" s="4">
        <f t="shared" si="46"/>
        <v>175.44884138049554</v>
      </c>
      <c r="BB29" s="4">
        <f t="shared" si="47"/>
        <v>4.9587926859530178</v>
      </c>
      <c r="BC29" s="4">
        <f t="shared" si="48"/>
        <v>7.3107170745999941</v>
      </c>
      <c r="BD29" s="4">
        <f t="shared" si="49"/>
        <v>17.228302446506028</v>
      </c>
      <c r="BE29" s="4">
        <f t="shared" si="50"/>
        <v>65.563143108222206</v>
      </c>
      <c r="BF29" s="4">
        <f t="shared" si="51"/>
        <v>114.43685689177779</v>
      </c>
      <c r="BG29" s="4">
        <f t="shared" si="52"/>
        <v>245.56314310822222</v>
      </c>
    </row>
    <row r="30" spans="1:59" x14ac:dyDescent="0.2">
      <c r="A30" s="3">
        <f t="shared" si="57"/>
        <v>45317</v>
      </c>
      <c r="B30" s="1">
        <f t="shared" si="53"/>
        <v>2024</v>
      </c>
      <c r="C30" s="1">
        <f t="shared" si="58"/>
        <v>1</v>
      </c>
      <c r="D30" s="1">
        <f t="shared" si="59"/>
        <v>26</v>
      </c>
      <c r="E30" s="1">
        <v>12</v>
      </c>
      <c r="F30" s="1">
        <f t="shared" si="0"/>
        <v>2023</v>
      </c>
      <c r="G30" s="1">
        <f t="shared" si="1"/>
        <v>13</v>
      </c>
      <c r="H30" s="1">
        <f t="shared" si="2"/>
        <v>10</v>
      </c>
      <c r="I30" s="1">
        <f t="shared" si="3"/>
        <v>20</v>
      </c>
      <c r="J30" s="1">
        <f t="shared" si="4"/>
        <v>-13</v>
      </c>
      <c r="K30" s="4">
        <f t="shared" si="5"/>
        <v>8790.9166666666279</v>
      </c>
      <c r="L30" s="4">
        <f t="shared" si="6"/>
        <v>0.24068218115445936</v>
      </c>
      <c r="M30" s="4">
        <f t="shared" si="7"/>
        <v>275.20450060302392</v>
      </c>
      <c r="N30" s="4">
        <f t="shared" si="8"/>
        <v>18.346966706868262</v>
      </c>
      <c r="O30" s="4">
        <f t="shared" si="9"/>
        <v>20.280300040201595</v>
      </c>
      <c r="P30" s="4">
        <f t="shared" si="10"/>
        <v>20.346966706868262</v>
      </c>
      <c r="Q30" s="4">
        <f t="shared" si="11"/>
        <v>305.20450060302392</v>
      </c>
      <c r="R30" s="4">
        <f t="shared" si="12"/>
        <v>283.34715970796259</v>
      </c>
      <c r="S30" s="4">
        <f t="shared" si="13"/>
        <v>1.6698989712753819E-2</v>
      </c>
      <c r="T30" s="4">
        <f t="shared" si="14"/>
        <v>23.43616224164499</v>
      </c>
      <c r="U30" s="4">
        <f t="shared" si="56"/>
        <v>0.40903819514827999</v>
      </c>
      <c r="V30" s="4">
        <f t="shared" si="15"/>
        <v>21.857340895061327</v>
      </c>
      <c r="W30" s="4">
        <f t="shared" si="16"/>
        <v>0.38148256434962458</v>
      </c>
      <c r="X30" s="4">
        <f t="shared" si="17"/>
        <v>0.38148256434962458</v>
      </c>
      <c r="Y30" s="4">
        <f t="shared" si="18"/>
        <v>0.38779741702120774</v>
      </c>
      <c r="Z30" s="4">
        <f t="shared" si="19"/>
        <v>0.38779729045616024</v>
      </c>
      <c r="AA30" s="4">
        <f t="shared" si="20"/>
        <v>0.39416163212240957</v>
      </c>
      <c r="AB30" s="4">
        <f t="shared" si="21"/>
        <v>22.583797966602244</v>
      </c>
      <c r="AC30" s="4">
        <f t="shared" si="22"/>
        <v>305.93095767456481</v>
      </c>
      <c r="AD30" s="4">
        <f t="shared" si="23"/>
        <v>5.3395024952005707</v>
      </c>
      <c r="AE30" s="4">
        <f t="shared" si="24"/>
        <v>0.72645707154089223</v>
      </c>
      <c r="AF30" s="4">
        <f t="shared" si="25"/>
        <v>2.9058282861635689</v>
      </c>
      <c r="AG30" s="4">
        <f t="shared" si="26"/>
        <v>5.3809186893822378</v>
      </c>
      <c r="AH30" s="4">
        <f t="shared" si="27"/>
        <v>308.3039308046686</v>
      </c>
      <c r="AI30" s="4">
        <f t="shared" si="28"/>
        <v>20.553595386977907</v>
      </c>
      <c r="AJ30" s="4">
        <f t="shared" si="29"/>
        <v>-0.32789344138021043</v>
      </c>
      <c r="AK30" s="4">
        <f t="shared" si="30"/>
        <v>-18.786910321106319</v>
      </c>
      <c r="AL30" s="4">
        <f t="shared" si="31"/>
        <v>3.0994302016446795</v>
      </c>
      <c r="AM30" s="4">
        <f t="shared" si="32"/>
        <v>3.0994302016446795</v>
      </c>
      <c r="AN30" s="4">
        <f t="shared" si="33"/>
        <v>12.397720806578718</v>
      </c>
      <c r="AO30" s="4">
        <f t="shared" si="34"/>
        <v>9.4918925204151492</v>
      </c>
      <c r="AP30" s="4">
        <f t="shared" si="35"/>
        <v>4</v>
      </c>
      <c r="AQ30" s="4">
        <f t="shared" si="36"/>
        <v>16.397720806578718</v>
      </c>
      <c r="AR30" s="4">
        <f t="shared" si="37"/>
        <v>12.273295346776312</v>
      </c>
      <c r="AS30" s="4">
        <f t="shared" si="38"/>
        <v>-0.27329534677631173</v>
      </c>
      <c r="AT30" s="4">
        <f t="shared" si="39"/>
        <v>-7.1548554474394663E-2</v>
      </c>
      <c r="AU30" s="4">
        <f t="shared" si="40"/>
        <v>0.66264339751815549</v>
      </c>
      <c r="AV30" s="4">
        <f t="shared" si="41"/>
        <v>0.5779778761676605</v>
      </c>
      <c r="AW30" s="4">
        <f t="shared" si="42"/>
        <v>33.115692956341874</v>
      </c>
      <c r="AX30" s="4">
        <f t="shared" si="43"/>
        <v>5.3355910108580845E-2</v>
      </c>
      <c r="AY30" s="4">
        <f t="shared" si="44"/>
        <v>-0.65815410930338625</v>
      </c>
      <c r="AZ30" s="4">
        <f t="shared" si="45"/>
        <v>3.0607005345524958</v>
      </c>
      <c r="BA30" s="4">
        <f t="shared" si="46"/>
        <v>175.36522298329299</v>
      </c>
      <c r="BB30" s="4">
        <f t="shared" si="47"/>
        <v>4.9737393752837971</v>
      </c>
      <c r="BC30" s="4">
        <f t="shared" si="48"/>
        <v>7.2995559714925147</v>
      </c>
      <c r="BD30" s="4">
        <f t="shared" si="49"/>
        <v>17.247034722060107</v>
      </c>
      <c r="BE30" s="4">
        <f t="shared" si="50"/>
        <v>65.88929612961482</v>
      </c>
      <c r="BF30" s="4">
        <f t="shared" si="51"/>
        <v>114.11070387038518</v>
      </c>
      <c r="BG30" s="4">
        <f t="shared" si="52"/>
        <v>245.88929612961482</v>
      </c>
    </row>
    <row r="31" spans="1:59" x14ac:dyDescent="0.2">
      <c r="A31" s="3">
        <f t="shared" si="57"/>
        <v>45318</v>
      </c>
      <c r="B31" s="1">
        <f t="shared" si="53"/>
        <v>2024</v>
      </c>
      <c r="C31" s="1">
        <f t="shared" si="58"/>
        <v>1</v>
      </c>
      <c r="D31" s="1">
        <f t="shared" si="59"/>
        <v>27</v>
      </c>
      <c r="E31" s="1">
        <v>12</v>
      </c>
      <c r="F31" s="1">
        <f t="shared" si="0"/>
        <v>2023</v>
      </c>
      <c r="G31" s="1">
        <f t="shared" si="1"/>
        <v>13</v>
      </c>
      <c r="H31" s="1">
        <f t="shared" si="2"/>
        <v>10</v>
      </c>
      <c r="I31" s="1">
        <f t="shared" si="3"/>
        <v>20</v>
      </c>
      <c r="J31" s="1">
        <f t="shared" si="4"/>
        <v>-13</v>
      </c>
      <c r="K31" s="4">
        <f t="shared" si="5"/>
        <v>8791.9166666666279</v>
      </c>
      <c r="L31" s="4">
        <f t="shared" si="6"/>
        <v>0.24070955966233068</v>
      </c>
      <c r="M31" s="4">
        <f t="shared" si="7"/>
        <v>276.19014797406271</v>
      </c>
      <c r="N31" s="4">
        <f t="shared" si="8"/>
        <v>18.41267653160418</v>
      </c>
      <c r="O31" s="4">
        <f t="shared" si="9"/>
        <v>20.346009864937514</v>
      </c>
      <c r="P31" s="4">
        <f t="shared" si="10"/>
        <v>20.41267653160418</v>
      </c>
      <c r="Q31" s="4">
        <f t="shared" si="11"/>
        <v>306.19014797406271</v>
      </c>
      <c r="R31" s="4">
        <f t="shared" si="12"/>
        <v>283.34720625142597</v>
      </c>
      <c r="S31" s="4">
        <f t="shared" si="13"/>
        <v>1.6698988617613507E-2</v>
      </c>
      <c r="T31" s="4">
        <f t="shared" si="14"/>
        <v>23.436161885724388</v>
      </c>
      <c r="U31" s="4">
        <f t="shared" si="56"/>
        <v>0.40903818893629362</v>
      </c>
      <c r="V31" s="4">
        <f t="shared" si="15"/>
        <v>22.842941722636738</v>
      </c>
      <c r="W31" s="4">
        <f t="shared" si="16"/>
        <v>0.3986845439011964</v>
      </c>
      <c r="X31" s="4">
        <f t="shared" si="17"/>
        <v>0.3986845439011964</v>
      </c>
      <c r="Y31" s="4">
        <f t="shared" si="18"/>
        <v>0.40526852097910698</v>
      </c>
      <c r="Z31" s="4">
        <f t="shared" si="19"/>
        <v>0.40526837753880957</v>
      </c>
      <c r="AA31" s="4">
        <f t="shared" si="20"/>
        <v>0.4119035624351513</v>
      </c>
      <c r="AB31" s="4">
        <f t="shared" si="21"/>
        <v>23.600335693937566</v>
      </c>
      <c r="AC31" s="4">
        <f t="shared" si="22"/>
        <v>306.94754194536353</v>
      </c>
      <c r="AD31" s="4">
        <f t="shared" si="23"/>
        <v>5.3572452378499937</v>
      </c>
      <c r="AE31" s="4">
        <f t="shared" si="24"/>
        <v>0.75739397130081443</v>
      </c>
      <c r="AF31" s="4">
        <f t="shared" si="25"/>
        <v>3.0295758852032577</v>
      </c>
      <c r="AG31" s="4">
        <f t="shared" si="26"/>
        <v>5.3990544190122822</v>
      </c>
      <c r="AH31" s="4">
        <f t="shared" si="27"/>
        <v>309.34303157086049</v>
      </c>
      <c r="AI31" s="4">
        <f t="shared" si="28"/>
        <v>20.622868771390699</v>
      </c>
      <c r="AJ31" s="4">
        <f t="shared" si="29"/>
        <v>-0.32346942068681184</v>
      </c>
      <c r="AK31" s="4">
        <f t="shared" si="30"/>
        <v>-18.533432606896042</v>
      </c>
      <c r="AL31" s="4">
        <f t="shared" si="31"/>
        <v>3.1528835967977784</v>
      </c>
      <c r="AM31" s="4">
        <f t="shared" si="32"/>
        <v>3.1528835967977784</v>
      </c>
      <c r="AN31" s="4">
        <f t="shared" si="33"/>
        <v>12.611534387191114</v>
      </c>
      <c r="AO31" s="4">
        <f t="shared" si="34"/>
        <v>9.5819585019878559</v>
      </c>
      <c r="AP31" s="4">
        <f t="shared" si="35"/>
        <v>4</v>
      </c>
      <c r="AQ31" s="4">
        <f t="shared" si="36"/>
        <v>16.611534387191114</v>
      </c>
      <c r="AR31" s="4">
        <f t="shared" si="37"/>
        <v>12.276858906453185</v>
      </c>
      <c r="AS31" s="4">
        <f t="shared" si="38"/>
        <v>-0.27685890645318523</v>
      </c>
      <c r="AT31" s="4">
        <f t="shared" si="39"/>
        <v>-7.2481492216185869E-2</v>
      </c>
      <c r="AU31" s="4">
        <f t="shared" si="40"/>
        <v>0.66264339751815549</v>
      </c>
      <c r="AV31" s="4">
        <f t="shared" si="41"/>
        <v>0.58233176130113673</v>
      </c>
      <c r="AW31" s="4">
        <f t="shared" si="42"/>
        <v>33.365152198974812</v>
      </c>
      <c r="AX31" s="4">
        <f t="shared" si="43"/>
        <v>5.4131231946134825E-2</v>
      </c>
      <c r="AY31" s="4">
        <f t="shared" si="44"/>
        <v>-0.65620290533055559</v>
      </c>
      <c r="AZ31" s="4">
        <f t="shared" si="45"/>
        <v>3.0592874014173193</v>
      </c>
      <c r="BA31" s="4">
        <f t="shared" si="46"/>
        <v>175.28425641875731</v>
      </c>
      <c r="BB31" s="4">
        <f t="shared" si="47"/>
        <v>4.9889683851842204</v>
      </c>
      <c r="BC31" s="4">
        <f t="shared" si="48"/>
        <v>7.2878905212689649</v>
      </c>
      <c r="BD31" s="4">
        <f t="shared" si="49"/>
        <v>17.265827291637407</v>
      </c>
      <c r="BE31" s="4">
        <f t="shared" si="50"/>
        <v>66.222600015342223</v>
      </c>
      <c r="BF31" s="4">
        <f t="shared" si="51"/>
        <v>113.77739998465778</v>
      </c>
      <c r="BG31" s="4">
        <f t="shared" si="52"/>
        <v>246.22260001534221</v>
      </c>
    </row>
    <row r="32" spans="1:59" x14ac:dyDescent="0.2">
      <c r="A32" s="3">
        <f t="shared" si="57"/>
        <v>45319</v>
      </c>
      <c r="B32" s="1">
        <f t="shared" si="53"/>
        <v>2024</v>
      </c>
      <c r="C32" s="1">
        <f t="shared" si="58"/>
        <v>1</v>
      </c>
      <c r="D32" s="1">
        <f t="shared" si="59"/>
        <v>28</v>
      </c>
      <c r="E32" s="1">
        <v>12</v>
      </c>
      <c r="F32" s="1">
        <f t="shared" si="0"/>
        <v>2023</v>
      </c>
      <c r="G32" s="1">
        <f t="shared" si="1"/>
        <v>13</v>
      </c>
      <c r="H32" s="1">
        <f t="shared" si="2"/>
        <v>10</v>
      </c>
      <c r="I32" s="1">
        <f t="shared" si="3"/>
        <v>20</v>
      </c>
      <c r="J32" s="1">
        <f t="shared" si="4"/>
        <v>-13</v>
      </c>
      <c r="K32" s="4">
        <f t="shared" si="5"/>
        <v>8792.9166666666279</v>
      </c>
      <c r="L32" s="4">
        <f t="shared" si="6"/>
        <v>0.240736938170202</v>
      </c>
      <c r="M32" s="4">
        <f t="shared" si="7"/>
        <v>277.17579534556717</v>
      </c>
      <c r="N32" s="4">
        <f t="shared" si="8"/>
        <v>18.478386356371143</v>
      </c>
      <c r="O32" s="4">
        <f t="shared" si="9"/>
        <v>20.411719689704476</v>
      </c>
      <c r="P32" s="4">
        <f t="shared" si="10"/>
        <v>20.478386356371143</v>
      </c>
      <c r="Q32" s="4">
        <f t="shared" si="11"/>
        <v>307.17579534556717</v>
      </c>
      <c r="R32" s="4">
        <f t="shared" si="12"/>
        <v>283.34725279488936</v>
      </c>
      <c r="S32" s="4">
        <f t="shared" si="13"/>
        <v>1.6698987522473192E-2</v>
      </c>
      <c r="T32" s="4">
        <f t="shared" si="14"/>
        <v>23.436161529803787</v>
      </c>
      <c r="U32" s="4">
        <f t="shared" si="56"/>
        <v>0.40903818272430725</v>
      </c>
      <c r="V32" s="4">
        <f t="shared" si="15"/>
        <v>23.82854255067781</v>
      </c>
      <c r="W32" s="4">
        <f t="shared" si="16"/>
        <v>0.41588652346089555</v>
      </c>
      <c r="X32" s="4">
        <f t="shared" si="17"/>
        <v>0.41588652346089555</v>
      </c>
      <c r="Y32" s="4">
        <f t="shared" si="18"/>
        <v>0.42273758553328294</v>
      </c>
      <c r="Z32" s="4">
        <f t="shared" si="19"/>
        <v>0.42273742392584207</v>
      </c>
      <c r="AA32" s="4">
        <f t="shared" si="20"/>
        <v>0.42964134832128459</v>
      </c>
      <c r="AB32" s="4">
        <f t="shared" si="21"/>
        <v>24.616635963119723</v>
      </c>
      <c r="AC32" s="4">
        <f t="shared" si="22"/>
        <v>307.96388875800909</v>
      </c>
      <c r="AD32" s="4">
        <f t="shared" si="23"/>
        <v>5.3749838360728095</v>
      </c>
      <c r="AE32" s="4">
        <f t="shared" si="24"/>
        <v>0.7880934124419241</v>
      </c>
      <c r="AF32" s="4">
        <f t="shared" si="25"/>
        <v>3.1523736497676964</v>
      </c>
      <c r="AG32" s="4">
        <f t="shared" si="26"/>
        <v>5.4171316195069128</v>
      </c>
      <c r="AH32" s="4">
        <f t="shared" si="27"/>
        <v>310.37877886461462</v>
      </c>
      <c r="AI32" s="4">
        <f t="shared" si="28"/>
        <v>20.691918590974307</v>
      </c>
      <c r="AJ32" s="4">
        <f t="shared" si="29"/>
        <v>-0.31894764280305543</v>
      </c>
      <c r="AK32" s="4">
        <f t="shared" si="30"/>
        <v>-18.274353818261201</v>
      </c>
      <c r="AL32" s="4">
        <f t="shared" si="31"/>
        <v>3.20298351904745</v>
      </c>
      <c r="AM32" s="4">
        <f t="shared" si="32"/>
        <v>3.20298351904745</v>
      </c>
      <c r="AN32" s="4">
        <f t="shared" si="33"/>
        <v>12.8119340761898</v>
      </c>
      <c r="AO32" s="4">
        <f t="shared" si="34"/>
        <v>9.6595604264221038</v>
      </c>
      <c r="AP32" s="4">
        <f t="shared" si="35"/>
        <v>4</v>
      </c>
      <c r="AQ32" s="4">
        <f t="shared" si="36"/>
        <v>16.8119340761898</v>
      </c>
      <c r="AR32" s="4">
        <f t="shared" si="37"/>
        <v>12.280198901269831</v>
      </c>
      <c r="AS32" s="4">
        <f t="shared" si="38"/>
        <v>-0.28019890126983071</v>
      </c>
      <c r="AT32" s="4">
        <f t="shared" si="39"/>
        <v>-7.3355900814435993E-2</v>
      </c>
      <c r="AU32" s="4">
        <f t="shared" si="40"/>
        <v>0.66264339751815549</v>
      </c>
      <c r="AV32" s="4">
        <f t="shared" si="41"/>
        <v>0.58678565987171782</v>
      </c>
      <c r="AW32" s="4">
        <f t="shared" si="42"/>
        <v>33.62034178944846</v>
      </c>
      <c r="AX32" s="4">
        <f t="shared" si="43"/>
        <v>5.4865585667756026E-2</v>
      </c>
      <c r="AY32" s="4">
        <f t="shared" si="44"/>
        <v>-0.65419747916184989</v>
      </c>
      <c r="AZ32" s="4">
        <f t="shared" si="45"/>
        <v>3.0579214503240153</v>
      </c>
      <c r="BA32" s="4">
        <f t="shared" si="46"/>
        <v>175.2059931860897</v>
      </c>
      <c r="BB32" s="4">
        <f t="shared" si="47"/>
        <v>5.0044703925239649</v>
      </c>
      <c r="BC32" s="4">
        <f t="shared" si="48"/>
        <v>7.2757285087458659</v>
      </c>
      <c r="BD32" s="4">
        <f t="shared" si="49"/>
        <v>17.284669293793797</v>
      </c>
      <c r="BE32" s="4">
        <f t="shared" si="50"/>
        <v>66.562897679345454</v>
      </c>
      <c r="BF32" s="4">
        <f t="shared" si="51"/>
        <v>113.43710232065455</v>
      </c>
      <c r="BG32" s="4">
        <f t="shared" si="52"/>
        <v>246.56289767934544</v>
      </c>
    </row>
    <row r="33" spans="1:59" x14ac:dyDescent="0.2">
      <c r="A33" s="3">
        <f t="shared" si="57"/>
        <v>45320</v>
      </c>
      <c r="B33" s="1">
        <f t="shared" si="53"/>
        <v>2024</v>
      </c>
      <c r="C33" s="1">
        <f t="shared" si="58"/>
        <v>1</v>
      </c>
      <c r="D33" s="1">
        <f t="shared" si="59"/>
        <v>29</v>
      </c>
      <c r="E33" s="1">
        <v>12</v>
      </c>
      <c r="F33" s="1">
        <f t="shared" si="0"/>
        <v>2023</v>
      </c>
      <c r="G33" s="1">
        <f t="shared" si="1"/>
        <v>13</v>
      </c>
      <c r="H33" s="1">
        <f t="shared" si="2"/>
        <v>10</v>
      </c>
      <c r="I33" s="1">
        <f t="shared" si="3"/>
        <v>20</v>
      </c>
      <c r="J33" s="1">
        <f t="shared" si="4"/>
        <v>-13</v>
      </c>
      <c r="K33" s="4">
        <f t="shared" si="5"/>
        <v>8793.9166666666279</v>
      </c>
      <c r="L33" s="4">
        <f t="shared" si="6"/>
        <v>0.24076431667807333</v>
      </c>
      <c r="M33" s="4">
        <f t="shared" si="7"/>
        <v>278.16144271707162</v>
      </c>
      <c r="N33" s="4">
        <f t="shared" si="8"/>
        <v>18.544096181138109</v>
      </c>
      <c r="O33" s="4">
        <f t="shared" si="9"/>
        <v>20.477429514471442</v>
      </c>
      <c r="P33" s="4">
        <f t="shared" si="10"/>
        <v>20.544096181138109</v>
      </c>
      <c r="Q33" s="4">
        <f t="shared" si="11"/>
        <v>308.16144271707162</v>
      </c>
      <c r="R33" s="4">
        <f t="shared" si="12"/>
        <v>283.34729933835274</v>
      </c>
      <c r="S33" s="4">
        <f t="shared" si="13"/>
        <v>1.6698986427332876E-2</v>
      </c>
      <c r="T33" s="4">
        <f t="shared" si="14"/>
        <v>23.436161173883185</v>
      </c>
      <c r="U33" s="4">
        <f t="shared" si="56"/>
        <v>0.40903817651232088</v>
      </c>
      <c r="V33" s="4">
        <f t="shared" si="15"/>
        <v>24.814143378718882</v>
      </c>
      <c r="W33" s="4">
        <f t="shared" si="16"/>
        <v>0.43308850302059471</v>
      </c>
      <c r="X33" s="4">
        <f t="shared" si="17"/>
        <v>0.43308850302059471</v>
      </c>
      <c r="Y33" s="4">
        <f t="shared" si="18"/>
        <v>0.44020452867482668</v>
      </c>
      <c r="Z33" s="4">
        <f t="shared" si="19"/>
        <v>0.44020434759050958</v>
      </c>
      <c r="AA33" s="4">
        <f t="shared" si="20"/>
        <v>0.44737482371594267</v>
      </c>
      <c r="AB33" s="4">
        <f t="shared" si="21"/>
        <v>25.632689259332725</v>
      </c>
      <c r="AC33" s="4">
        <f t="shared" si="22"/>
        <v>308.97998859768546</v>
      </c>
      <c r="AD33" s="4">
        <f t="shared" si="23"/>
        <v>5.3927181238041486</v>
      </c>
      <c r="AE33" s="4">
        <f t="shared" si="24"/>
        <v>0.81854588061383993</v>
      </c>
      <c r="AF33" s="4">
        <f t="shared" si="25"/>
        <v>3.2741835224553597</v>
      </c>
      <c r="AG33" s="4">
        <f t="shared" si="26"/>
        <v>5.435149967461717</v>
      </c>
      <c r="AH33" s="4">
        <f t="shared" si="27"/>
        <v>311.41115415622312</v>
      </c>
      <c r="AI33" s="4">
        <f t="shared" si="28"/>
        <v>20.760743610414874</v>
      </c>
      <c r="AJ33" s="4">
        <f t="shared" si="29"/>
        <v>-0.314329992117926</v>
      </c>
      <c r="AK33" s="4">
        <f t="shared" si="30"/>
        <v>-18.009781922737591</v>
      </c>
      <c r="AL33" s="4">
        <f t="shared" si="31"/>
        <v>3.249711439151497</v>
      </c>
      <c r="AM33" s="4">
        <f t="shared" si="32"/>
        <v>3.249711439151497</v>
      </c>
      <c r="AN33" s="4">
        <f t="shared" si="33"/>
        <v>12.998845756605988</v>
      </c>
      <c r="AO33" s="4">
        <f t="shared" si="34"/>
        <v>9.7246622341506281</v>
      </c>
      <c r="AP33" s="4">
        <f t="shared" si="35"/>
        <v>4</v>
      </c>
      <c r="AQ33" s="4">
        <f t="shared" si="36"/>
        <v>16.998845756605988</v>
      </c>
      <c r="AR33" s="4">
        <f t="shared" si="37"/>
        <v>12.283314095943433</v>
      </c>
      <c r="AS33" s="4">
        <f t="shared" si="38"/>
        <v>-0.28331409594343171</v>
      </c>
      <c r="AT33" s="4">
        <f t="shared" si="39"/>
        <v>-7.4171456872859906E-2</v>
      </c>
      <c r="AU33" s="4">
        <f t="shared" si="40"/>
        <v>0.66264339751815549</v>
      </c>
      <c r="AV33" s="4">
        <f t="shared" si="41"/>
        <v>0.59133786688461221</v>
      </c>
      <c r="AW33" s="4">
        <f t="shared" si="42"/>
        <v>33.881164038757163</v>
      </c>
      <c r="AX33" s="4">
        <f t="shared" si="43"/>
        <v>5.5558455767635712E-2</v>
      </c>
      <c r="AY33" s="4">
        <f t="shared" si="44"/>
        <v>-0.65213792213671973</v>
      </c>
      <c r="AZ33" s="4">
        <f t="shared" si="45"/>
        <v>3.0566035425062461</v>
      </c>
      <c r="BA33" s="4">
        <f t="shared" si="46"/>
        <v>175.13048263034423</v>
      </c>
      <c r="BB33" s="4">
        <f t="shared" si="47"/>
        <v>5.0202361626220604</v>
      </c>
      <c r="BC33" s="4">
        <f t="shared" si="48"/>
        <v>7.2630779333213731</v>
      </c>
      <c r="BD33" s="4">
        <f t="shared" si="49"/>
        <v>17.303550258565494</v>
      </c>
      <c r="BE33" s="4">
        <f t="shared" si="50"/>
        <v>66.910031396295253</v>
      </c>
      <c r="BF33" s="4">
        <f t="shared" si="51"/>
        <v>113.08996860370475</v>
      </c>
      <c r="BG33" s="4">
        <f t="shared" si="52"/>
        <v>246.91003139629527</v>
      </c>
    </row>
    <row r="34" spans="1:59" x14ac:dyDescent="0.2">
      <c r="A34" s="3">
        <f t="shared" si="57"/>
        <v>45321</v>
      </c>
      <c r="B34" s="1">
        <f t="shared" si="53"/>
        <v>2024</v>
      </c>
      <c r="C34" s="1">
        <f t="shared" si="58"/>
        <v>1</v>
      </c>
      <c r="D34" s="1">
        <f t="shared" si="59"/>
        <v>30</v>
      </c>
      <c r="E34" s="1">
        <v>12</v>
      </c>
      <c r="F34" s="1">
        <f t="shared" si="0"/>
        <v>2023</v>
      </c>
      <c r="G34" s="1">
        <f t="shared" si="1"/>
        <v>13</v>
      </c>
      <c r="H34" s="1">
        <f t="shared" si="2"/>
        <v>10</v>
      </c>
      <c r="I34" s="1">
        <f t="shared" si="3"/>
        <v>20</v>
      </c>
      <c r="J34" s="1">
        <f t="shared" si="4"/>
        <v>-13</v>
      </c>
      <c r="K34" s="4">
        <f t="shared" si="5"/>
        <v>8794.9166666666279</v>
      </c>
      <c r="L34" s="4">
        <f t="shared" si="6"/>
        <v>0.24079169518594465</v>
      </c>
      <c r="M34" s="4">
        <f t="shared" si="7"/>
        <v>279.14709008811042</v>
      </c>
      <c r="N34" s="4">
        <f t="shared" si="8"/>
        <v>18.609806005874027</v>
      </c>
      <c r="O34" s="4">
        <f t="shared" si="9"/>
        <v>20.543139339207361</v>
      </c>
      <c r="P34" s="4">
        <f t="shared" si="10"/>
        <v>20.609806005874027</v>
      </c>
      <c r="Q34" s="4">
        <f t="shared" si="11"/>
        <v>309.14709008811042</v>
      </c>
      <c r="R34" s="4">
        <f t="shared" si="12"/>
        <v>283.34734588181607</v>
      </c>
      <c r="S34" s="4">
        <f t="shared" si="13"/>
        <v>1.6698985332192561E-2</v>
      </c>
      <c r="T34" s="4">
        <f t="shared" si="14"/>
        <v>23.43616081796258</v>
      </c>
      <c r="U34" s="4">
        <f t="shared" si="56"/>
        <v>0.40903817030033446</v>
      </c>
      <c r="V34" s="4">
        <f t="shared" si="15"/>
        <v>25.799744206294349</v>
      </c>
      <c r="W34" s="4">
        <f t="shared" si="16"/>
        <v>0.45029048257216753</v>
      </c>
      <c r="X34" s="4">
        <f t="shared" si="17"/>
        <v>0.45029048257216753</v>
      </c>
      <c r="Y34" s="4">
        <f t="shared" si="18"/>
        <v>0.45766926913801381</v>
      </c>
      <c r="Z34" s="4">
        <f t="shared" si="19"/>
        <v>0.45766906725344014</v>
      </c>
      <c r="AA34" s="4">
        <f t="shared" si="20"/>
        <v>0.46510382413234519</v>
      </c>
      <c r="AB34" s="4">
        <f t="shared" si="21"/>
        <v>26.648486158178269</v>
      </c>
      <c r="AC34" s="4">
        <f t="shared" si="22"/>
        <v>309.99583203999435</v>
      </c>
      <c r="AD34" s="4">
        <f t="shared" si="23"/>
        <v>5.4104479365572313</v>
      </c>
      <c r="AE34" s="4">
        <f t="shared" si="24"/>
        <v>0.84874195188393742</v>
      </c>
      <c r="AF34" s="4">
        <f t="shared" si="25"/>
        <v>3.3949678075357497</v>
      </c>
      <c r="AG34" s="4">
        <f t="shared" si="26"/>
        <v>5.4531092176453528</v>
      </c>
      <c r="AH34" s="4">
        <f t="shared" si="27"/>
        <v>312.44014339496499</v>
      </c>
      <c r="AI34" s="4">
        <f t="shared" si="28"/>
        <v>20.829342892997666</v>
      </c>
      <c r="AJ34" s="4">
        <f t="shared" si="29"/>
        <v>-0.30961837256949593</v>
      </c>
      <c r="AK34" s="4">
        <f t="shared" si="30"/>
        <v>-17.739826007941215</v>
      </c>
      <c r="AL34" s="4">
        <f t="shared" si="31"/>
        <v>3.2930533068545742</v>
      </c>
      <c r="AM34" s="4">
        <f t="shared" si="32"/>
        <v>3.2930533068545742</v>
      </c>
      <c r="AN34" s="4">
        <f t="shared" si="33"/>
        <v>13.172213227418297</v>
      </c>
      <c r="AO34" s="4">
        <f t="shared" si="34"/>
        <v>9.7772454198825471</v>
      </c>
      <c r="AP34" s="4">
        <f t="shared" si="35"/>
        <v>4</v>
      </c>
      <c r="AQ34" s="4">
        <f t="shared" si="36"/>
        <v>17.172213227418297</v>
      </c>
      <c r="AR34" s="4">
        <f t="shared" si="37"/>
        <v>12.286203553790305</v>
      </c>
      <c r="AS34" s="4">
        <f t="shared" si="38"/>
        <v>-0.28620355379030471</v>
      </c>
      <c r="AT34" s="4">
        <f t="shared" si="39"/>
        <v>-7.4927915168242709E-2</v>
      </c>
      <c r="AU34" s="4">
        <f t="shared" si="40"/>
        <v>0.66264339751815549</v>
      </c>
      <c r="AV34" s="4">
        <f t="shared" si="41"/>
        <v>0.59598664916571786</v>
      </c>
      <c r="AW34" s="4">
        <f t="shared" si="42"/>
        <v>34.14751964333972</v>
      </c>
      <c r="AX34" s="4">
        <f t="shared" si="43"/>
        <v>5.6209375565543604E-2</v>
      </c>
      <c r="AY34" s="4">
        <f t="shared" si="44"/>
        <v>-0.65002433815799665</v>
      </c>
      <c r="AZ34" s="4">
        <f t="shared" si="45"/>
        <v>3.0553345013350226</v>
      </c>
      <c r="BA34" s="4">
        <f t="shared" si="46"/>
        <v>175.05777192720478</v>
      </c>
      <c r="BB34" s="4">
        <f t="shared" si="47"/>
        <v>5.0362565619969875</v>
      </c>
      <c r="BC34" s="4">
        <f t="shared" si="48"/>
        <v>7.2499469917933173</v>
      </c>
      <c r="BD34" s="4">
        <f t="shared" si="49"/>
        <v>17.322460115787294</v>
      </c>
      <c r="BE34" s="4">
        <f t="shared" si="50"/>
        <v>67.263842971279615</v>
      </c>
      <c r="BF34" s="4">
        <f t="shared" si="51"/>
        <v>112.73615702872038</v>
      </c>
      <c r="BG34" s="4">
        <f t="shared" si="52"/>
        <v>247.26384297127962</v>
      </c>
    </row>
    <row r="35" spans="1:59" x14ac:dyDescent="0.2">
      <c r="A35" s="3">
        <f t="shared" si="57"/>
        <v>45322</v>
      </c>
      <c r="B35" s="1">
        <f t="shared" si="53"/>
        <v>2024</v>
      </c>
      <c r="C35" s="1">
        <f t="shared" si="58"/>
        <v>1</v>
      </c>
      <c r="D35" s="1">
        <f t="shared" si="59"/>
        <v>31</v>
      </c>
      <c r="E35" s="1">
        <v>12</v>
      </c>
      <c r="F35" s="1">
        <f t="shared" si="0"/>
        <v>2023</v>
      </c>
      <c r="G35" s="1">
        <f t="shared" si="1"/>
        <v>13</v>
      </c>
      <c r="H35" s="1">
        <f t="shared" si="2"/>
        <v>10</v>
      </c>
      <c r="I35" s="1">
        <f t="shared" si="3"/>
        <v>20</v>
      </c>
      <c r="J35" s="1">
        <f t="shared" si="4"/>
        <v>-13</v>
      </c>
      <c r="K35" s="4">
        <f t="shared" si="5"/>
        <v>8795.9166666666279</v>
      </c>
      <c r="L35" s="4">
        <f t="shared" si="6"/>
        <v>0.24081907369381597</v>
      </c>
      <c r="M35" s="4">
        <f t="shared" si="7"/>
        <v>280.13273745961487</v>
      </c>
      <c r="N35" s="4">
        <f t="shared" si="8"/>
        <v>18.675515830640993</v>
      </c>
      <c r="O35" s="4">
        <f t="shared" si="9"/>
        <v>20.608849163974327</v>
      </c>
      <c r="P35" s="4">
        <f t="shared" si="10"/>
        <v>20.675515830640993</v>
      </c>
      <c r="Q35" s="4">
        <f t="shared" si="11"/>
        <v>310.13273745961487</v>
      </c>
      <c r="R35" s="4">
        <f t="shared" si="12"/>
        <v>283.34739242527945</v>
      </c>
      <c r="S35" s="4">
        <f t="shared" si="13"/>
        <v>1.6698984237052246E-2</v>
      </c>
      <c r="T35" s="4">
        <f t="shared" si="14"/>
        <v>23.436160462041979</v>
      </c>
      <c r="U35" s="4">
        <f t="shared" si="56"/>
        <v>0.40903816408834809</v>
      </c>
      <c r="V35" s="4">
        <f t="shared" si="15"/>
        <v>26.785345034335421</v>
      </c>
      <c r="W35" s="4">
        <f t="shared" si="16"/>
        <v>0.46749246213186668</v>
      </c>
      <c r="X35" s="4">
        <f t="shared" si="17"/>
        <v>0.46749246213186668</v>
      </c>
      <c r="Y35" s="4">
        <f t="shared" si="18"/>
        <v>0.47513172645253293</v>
      </c>
      <c r="Z35" s="4">
        <f t="shared" si="19"/>
        <v>0.47513150243492214</v>
      </c>
      <c r="AA35" s="4">
        <f t="shared" si="20"/>
        <v>0.48282818674436678</v>
      </c>
      <c r="AB35" s="4">
        <f t="shared" si="21"/>
        <v>27.664017330406576</v>
      </c>
      <c r="AC35" s="4">
        <f t="shared" si="22"/>
        <v>311.01140975568603</v>
      </c>
      <c r="AD35" s="4">
        <f t="shared" si="23"/>
        <v>5.4281731115059344</v>
      </c>
      <c r="AE35" s="4">
        <f t="shared" si="24"/>
        <v>0.8786722960711586</v>
      </c>
      <c r="AF35" s="4">
        <f t="shared" si="25"/>
        <v>3.5146891842846344</v>
      </c>
      <c r="AG35" s="4">
        <f t="shared" si="26"/>
        <v>5.4710092017463898</v>
      </c>
      <c r="AH35" s="4">
        <f t="shared" si="27"/>
        <v>313.46573693730568</v>
      </c>
      <c r="AI35" s="4">
        <f t="shared" si="28"/>
        <v>20.897715795820378</v>
      </c>
      <c r="AJ35" s="4">
        <f t="shared" si="29"/>
        <v>-0.30481470592392645</v>
      </c>
      <c r="AK35" s="4">
        <f t="shared" si="30"/>
        <v>-17.464596182962318</v>
      </c>
      <c r="AL35" s="4">
        <f t="shared" si="31"/>
        <v>3.3329994776908052</v>
      </c>
      <c r="AM35" s="4">
        <f t="shared" si="32"/>
        <v>3.3329994776908052</v>
      </c>
      <c r="AN35" s="4">
        <f t="shared" si="33"/>
        <v>13.331997910763221</v>
      </c>
      <c r="AO35" s="4">
        <f t="shared" si="34"/>
        <v>9.8173087264785863</v>
      </c>
      <c r="AP35" s="4">
        <f t="shared" si="35"/>
        <v>4</v>
      </c>
      <c r="AQ35" s="4">
        <f t="shared" si="36"/>
        <v>17.331997910763221</v>
      </c>
      <c r="AR35" s="4">
        <f t="shared" si="37"/>
        <v>12.288866631846053</v>
      </c>
      <c r="AS35" s="4">
        <f t="shared" si="38"/>
        <v>-0.28886663184605155</v>
      </c>
      <c r="AT35" s="4">
        <f t="shared" si="39"/>
        <v>-7.5625107372898584E-2</v>
      </c>
      <c r="AU35" s="4">
        <f t="shared" si="40"/>
        <v>0.66264339751815549</v>
      </c>
      <c r="AV35" s="4">
        <f t="shared" si="41"/>
        <v>0.60073024661751873</v>
      </c>
      <c r="AW35" s="4">
        <f t="shared" si="42"/>
        <v>34.419307757036918</v>
      </c>
      <c r="AX35" s="4">
        <f t="shared" si="43"/>
        <v>5.6817927634213478E-2</v>
      </c>
      <c r="AY35" s="4">
        <f t="shared" si="44"/>
        <v>-0.64785684430591661</v>
      </c>
      <c r="AZ35" s="4">
        <f t="shared" si="45"/>
        <v>3.0541151120894954</v>
      </c>
      <c r="BA35" s="4">
        <f t="shared" si="46"/>
        <v>174.98790606985244</v>
      </c>
      <c r="BB35" s="4">
        <f t="shared" si="47"/>
        <v>5.0525225701278114</v>
      </c>
      <c r="BC35" s="4">
        <f t="shared" si="48"/>
        <v>7.236344061718242</v>
      </c>
      <c r="BD35" s="4">
        <f t="shared" si="49"/>
        <v>17.341389201973865</v>
      </c>
      <c r="BE35" s="4">
        <f t="shared" si="50"/>
        <v>67.624173901106744</v>
      </c>
      <c r="BF35" s="4">
        <f t="shared" si="51"/>
        <v>112.37582609889326</v>
      </c>
      <c r="BG35" s="4">
        <f t="shared" si="52"/>
        <v>247.62417390110676</v>
      </c>
    </row>
    <row r="36" spans="1:59" x14ac:dyDescent="0.2">
      <c r="A36" s="3">
        <f t="shared" si="57"/>
        <v>45323</v>
      </c>
      <c r="B36" s="1">
        <f t="shared" si="53"/>
        <v>2024</v>
      </c>
      <c r="C36" s="1">
        <f t="shared" si="58"/>
        <v>2</v>
      </c>
      <c r="D36" s="1">
        <f t="shared" si="59"/>
        <v>1</v>
      </c>
      <c r="E36" s="1">
        <v>12</v>
      </c>
      <c r="F36" s="1">
        <f t="shared" si="0"/>
        <v>2023</v>
      </c>
      <c r="G36" s="1">
        <f t="shared" si="1"/>
        <v>14</v>
      </c>
      <c r="H36" s="1">
        <f t="shared" si="2"/>
        <v>10</v>
      </c>
      <c r="I36" s="1">
        <f t="shared" si="3"/>
        <v>20</v>
      </c>
      <c r="J36" s="1">
        <f t="shared" si="4"/>
        <v>-13</v>
      </c>
      <c r="K36" s="4">
        <f t="shared" si="5"/>
        <v>8796.9166666666279</v>
      </c>
      <c r="L36" s="4">
        <f t="shared" si="6"/>
        <v>0.24084645220168727</v>
      </c>
      <c r="M36" s="4">
        <f t="shared" si="7"/>
        <v>281.11838483065367</v>
      </c>
      <c r="N36" s="4">
        <f t="shared" si="8"/>
        <v>18.741225655376912</v>
      </c>
      <c r="O36" s="4">
        <f t="shared" si="9"/>
        <v>20.674558988710245</v>
      </c>
      <c r="P36" s="4">
        <f t="shared" si="10"/>
        <v>20.741225655376912</v>
      </c>
      <c r="Q36" s="4">
        <f t="shared" si="11"/>
        <v>311.11838483065367</v>
      </c>
      <c r="R36" s="4">
        <f t="shared" si="12"/>
        <v>283.34743896874284</v>
      </c>
      <c r="S36" s="4">
        <f t="shared" si="13"/>
        <v>1.6698983141911931E-2</v>
      </c>
      <c r="T36" s="4">
        <f t="shared" si="14"/>
        <v>23.436160106121378</v>
      </c>
      <c r="U36" s="4">
        <f t="shared" si="56"/>
        <v>0.40903815787636172</v>
      </c>
      <c r="V36" s="4">
        <f t="shared" si="15"/>
        <v>27.770945861910832</v>
      </c>
      <c r="W36" s="4">
        <f t="shared" si="16"/>
        <v>0.48469444168343856</v>
      </c>
      <c r="X36" s="4">
        <f t="shared" si="17"/>
        <v>0.48469444168343856</v>
      </c>
      <c r="Y36" s="4">
        <f t="shared" si="18"/>
        <v>0.4925918209128376</v>
      </c>
      <c r="Z36" s="4">
        <f t="shared" si="19"/>
        <v>0.49259157342429799</v>
      </c>
      <c r="AA36" s="4">
        <f t="shared" si="20"/>
        <v>0.50054775038446431</v>
      </c>
      <c r="AB36" s="4">
        <f t="shared" si="21"/>
        <v>28.679273541797635</v>
      </c>
      <c r="AC36" s="4">
        <f t="shared" si="22"/>
        <v>312.02671251054045</v>
      </c>
      <c r="AD36" s="4">
        <f t="shared" si="23"/>
        <v>5.4458934874827127</v>
      </c>
      <c r="AE36" s="4">
        <f t="shared" si="24"/>
        <v>0.90832767988678143</v>
      </c>
      <c r="AF36" s="4">
        <f t="shared" si="25"/>
        <v>3.6333107195471257</v>
      </c>
      <c r="AG36" s="4">
        <f t="shared" si="26"/>
        <v>5.4888498269285479</v>
      </c>
      <c r="AH36" s="4">
        <f t="shared" si="27"/>
        <v>314.48792946411817</v>
      </c>
      <c r="AI36" s="4">
        <f t="shared" si="28"/>
        <v>20.965861964274545</v>
      </c>
      <c r="AJ36" s="4">
        <f t="shared" si="29"/>
        <v>-0.29992093012514354</v>
      </c>
      <c r="AK36" s="4">
        <f t="shared" si="30"/>
        <v>-17.184203483808794</v>
      </c>
      <c r="AL36" s="4">
        <f t="shared" si="31"/>
        <v>3.3695446334644998</v>
      </c>
      <c r="AM36" s="4">
        <f t="shared" si="32"/>
        <v>3.3695446334644998</v>
      </c>
      <c r="AN36" s="4">
        <f t="shared" si="33"/>
        <v>13.478178533857999</v>
      </c>
      <c r="AO36" s="4">
        <f t="shared" si="34"/>
        <v>9.8448678143108737</v>
      </c>
      <c r="AP36" s="4">
        <f t="shared" si="35"/>
        <v>4</v>
      </c>
      <c r="AQ36" s="4">
        <f t="shared" si="36"/>
        <v>17.478178533857999</v>
      </c>
      <c r="AR36" s="4">
        <f t="shared" si="37"/>
        <v>12.2913029755643</v>
      </c>
      <c r="AS36" s="4">
        <f t="shared" si="38"/>
        <v>-0.29130297556429952</v>
      </c>
      <c r="AT36" s="4">
        <f t="shared" si="39"/>
        <v>-7.6262940666804196E-2</v>
      </c>
      <c r="AU36" s="4">
        <f t="shared" si="40"/>
        <v>0.66264339751815549</v>
      </c>
      <c r="AV36" s="4">
        <f t="shared" si="41"/>
        <v>0.60556687344703808</v>
      </c>
      <c r="AW36" s="4">
        <f t="shared" si="42"/>
        <v>34.696426061448122</v>
      </c>
      <c r="AX36" s="4">
        <f t="shared" si="43"/>
        <v>5.7383744159941852E-2</v>
      </c>
      <c r="AY36" s="4">
        <f t="shared" si="44"/>
        <v>-0.64563557146089168</v>
      </c>
      <c r="AZ36" s="4">
        <f t="shared" si="45"/>
        <v>3.0529461217676874</v>
      </c>
      <c r="BA36" s="4">
        <f t="shared" si="46"/>
        <v>174.92092785812119</v>
      </c>
      <c r="BB36" s="4">
        <f t="shared" si="47"/>
        <v>5.0690252901537942</v>
      </c>
      <c r="BC36" s="4">
        <f t="shared" si="48"/>
        <v>7.2222776854105053</v>
      </c>
      <c r="BD36" s="4">
        <f t="shared" si="49"/>
        <v>17.360328265718096</v>
      </c>
      <c r="BE36" s="4">
        <f t="shared" si="50"/>
        <v>67.99086552539265</v>
      </c>
      <c r="BF36" s="4">
        <f t="shared" si="51"/>
        <v>112.00913447460735</v>
      </c>
      <c r="BG36" s="4">
        <f t="shared" si="52"/>
        <v>247.99086552539265</v>
      </c>
    </row>
    <row r="37" spans="1:59" x14ac:dyDescent="0.2">
      <c r="A37" s="3">
        <f t="shared" si="57"/>
        <v>45324</v>
      </c>
      <c r="B37" s="1">
        <f t="shared" si="53"/>
        <v>2024</v>
      </c>
      <c r="C37" s="1">
        <f t="shared" si="58"/>
        <v>2</v>
      </c>
      <c r="D37" s="1">
        <f t="shared" si="59"/>
        <v>2</v>
      </c>
      <c r="E37" s="1">
        <v>12</v>
      </c>
      <c r="F37" s="1">
        <f t="shared" si="0"/>
        <v>2023</v>
      </c>
      <c r="G37" s="1">
        <f t="shared" si="1"/>
        <v>14</v>
      </c>
      <c r="H37" s="1">
        <f t="shared" si="2"/>
        <v>10</v>
      </c>
      <c r="I37" s="1">
        <f t="shared" si="3"/>
        <v>20</v>
      </c>
      <c r="J37" s="1">
        <f t="shared" si="4"/>
        <v>-13</v>
      </c>
      <c r="K37" s="4">
        <f t="shared" si="5"/>
        <v>8797.9166666666279</v>
      </c>
      <c r="L37" s="4">
        <f t="shared" si="6"/>
        <v>0.24087383070955859</v>
      </c>
      <c r="M37" s="4">
        <f t="shared" si="7"/>
        <v>282.10403220215812</v>
      </c>
      <c r="N37" s="4">
        <f t="shared" si="8"/>
        <v>18.806935480143874</v>
      </c>
      <c r="O37" s="4">
        <f t="shared" si="9"/>
        <v>20.740268813477208</v>
      </c>
      <c r="P37" s="4">
        <f t="shared" si="10"/>
        <v>20.806935480143874</v>
      </c>
      <c r="Q37" s="4">
        <f t="shared" si="11"/>
        <v>312.10403220215812</v>
      </c>
      <c r="R37" s="4">
        <f t="shared" si="12"/>
        <v>283.34748551220622</v>
      </c>
      <c r="S37" s="4">
        <f t="shared" si="13"/>
        <v>1.6698982046771615E-2</v>
      </c>
      <c r="T37" s="4">
        <f t="shared" si="14"/>
        <v>23.436159750200776</v>
      </c>
      <c r="U37" s="4">
        <f t="shared" si="56"/>
        <v>0.40903815166437535</v>
      </c>
      <c r="V37" s="4">
        <f t="shared" si="15"/>
        <v>28.756546689951904</v>
      </c>
      <c r="W37" s="4">
        <f t="shared" si="16"/>
        <v>0.50189642124313771</v>
      </c>
      <c r="X37" s="4">
        <f t="shared" si="17"/>
        <v>0.50189642124313771</v>
      </c>
      <c r="Y37" s="4">
        <f t="shared" si="18"/>
        <v>0.5100494736708554</v>
      </c>
      <c r="Z37" s="4">
        <f t="shared" si="19"/>
        <v>0.51004920137270371</v>
      </c>
      <c r="AA37" s="4">
        <f t="shared" si="20"/>
        <v>0.51826235566628087</v>
      </c>
      <c r="AB37" s="4">
        <f t="shared" si="21"/>
        <v>29.694245660185882</v>
      </c>
      <c r="AC37" s="4">
        <f t="shared" si="22"/>
        <v>313.04173117239208</v>
      </c>
      <c r="AD37" s="4">
        <f t="shared" si="23"/>
        <v>5.4636089051012107</v>
      </c>
      <c r="AE37" s="4">
        <f t="shared" si="24"/>
        <v>0.93769897023395288</v>
      </c>
      <c r="AF37" s="4">
        <f t="shared" si="25"/>
        <v>3.7507958809358115</v>
      </c>
      <c r="AG37" s="4">
        <f t="shared" si="26"/>
        <v>5.5066310744156306</v>
      </c>
      <c r="AH37" s="4">
        <f t="shared" si="27"/>
        <v>315.50671989960557</v>
      </c>
      <c r="AI37" s="4">
        <f t="shared" si="28"/>
        <v>21.033781326640373</v>
      </c>
      <c r="AJ37" s="4">
        <f t="shared" si="29"/>
        <v>-0.29493899766105108</v>
      </c>
      <c r="AK37" s="4">
        <f t="shared" si="30"/>
        <v>-16.898759779797086</v>
      </c>
      <c r="AL37" s="4">
        <f t="shared" si="31"/>
        <v>3.4026876974474476</v>
      </c>
      <c r="AM37" s="4">
        <f t="shared" si="32"/>
        <v>3.4026876974474476</v>
      </c>
      <c r="AN37" s="4">
        <f t="shared" si="33"/>
        <v>13.61075078978979</v>
      </c>
      <c r="AO37" s="4">
        <f t="shared" si="34"/>
        <v>9.8599549088539788</v>
      </c>
      <c r="AP37" s="4">
        <f t="shared" si="35"/>
        <v>4</v>
      </c>
      <c r="AQ37" s="4">
        <f t="shared" si="36"/>
        <v>17.61075078978979</v>
      </c>
      <c r="AR37" s="4">
        <f t="shared" si="37"/>
        <v>12.293512513163163</v>
      </c>
      <c r="AS37" s="4">
        <f t="shared" si="38"/>
        <v>-0.29351251316316507</v>
      </c>
      <c r="AT37" s="4">
        <f t="shared" si="39"/>
        <v>-7.6841396257506397E-2</v>
      </c>
      <c r="AU37" s="4">
        <f t="shared" si="40"/>
        <v>0.66264339751815549</v>
      </c>
      <c r="AV37" s="4">
        <f t="shared" si="41"/>
        <v>0.61049471941975808</v>
      </c>
      <c r="AW37" s="4">
        <f t="shared" si="42"/>
        <v>34.978770837775514</v>
      </c>
      <c r="AX37" s="4">
        <f t="shared" si="43"/>
        <v>5.7906507243407852E-2</v>
      </c>
      <c r="AY37" s="4">
        <f t="shared" si="44"/>
        <v>-0.64336066490853838</v>
      </c>
      <c r="AZ37" s="4">
        <f t="shared" si="45"/>
        <v>3.0518282389206424</v>
      </c>
      <c r="BA37" s="4">
        <f t="shared" si="46"/>
        <v>174.85687788899546</v>
      </c>
      <c r="BB37" s="4">
        <f t="shared" si="47"/>
        <v>5.0857559587150494</v>
      </c>
      <c r="BC37" s="4">
        <f t="shared" si="48"/>
        <v>7.2077565544481139</v>
      </c>
      <c r="BD37" s="4">
        <f t="shared" si="49"/>
        <v>17.379268471878213</v>
      </c>
      <c r="BE37" s="4">
        <f t="shared" si="50"/>
        <v>68.363759171633703</v>
      </c>
      <c r="BF37" s="4">
        <f t="shared" si="51"/>
        <v>111.6362408283663</v>
      </c>
      <c r="BG37" s="4">
        <f t="shared" si="52"/>
        <v>248.36375917163372</v>
      </c>
    </row>
    <row r="38" spans="1:59" x14ac:dyDescent="0.2">
      <c r="A38" s="3">
        <f t="shared" si="57"/>
        <v>45325</v>
      </c>
      <c r="B38" s="1">
        <f t="shared" si="53"/>
        <v>2024</v>
      </c>
      <c r="C38" s="1">
        <f t="shared" si="58"/>
        <v>2</v>
      </c>
      <c r="D38" s="1">
        <f t="shared" si="59"/>
        <v>3</v>
      </c>
      <c r="E38" s="1">
        <v>12</v>
      </c>
      <c r="F38" s="1">
        <f t="shared" si="0"/>
        <v>2023</v>
      </c>
      <c r="G38" s="1">
        <f t="shared" si="1"/>
        <v>14</v>
      </c>
      <c r="H38" s="1">
        <f t="shared" si="2"/>
        <v>10</v>
      </c>
      <c r="I38" s="1">
        <f t="shared" si="3"/>
        <v>20</v>
      </c>
      <c r="J38" s="1">
        <f t="shared" si="4"/>
        <v>-13</v>
      </c>
      <c r="K38" s="4">
        <f t="shared" si="5"/>
        <v>8798.9166666666279</v>
      </c>
      <c r="L38" s="4">
        <f t="shared" si="6"/>
        <v>0.24090120921742991</v>
      </c>
      <c r="M38" s="4">
        <f t="shared" si="7"/>
        <v>283.08967957366258</v>
      </c>
      <c r="N38" s="4">
        <f t="shared" si="8"/>
        <v>18.87264530491084</v>
      </c>
      <c r="O38" s="4">
        <f t="shared" si="9"/>
        <v>20.805978638244174</v>
      </c>
      <c r="P38" s="4">
        <f t="shared" si="10"/>
        <v>20.87264530491084</v>
      </c>
      <c r="Q38" s="4">
        <f t="shared" si="11"/>
        <v>313.08967957366258</v>
      </c>
      <c r="R38" s="4">
        <f t="shared" si="12"/>
        <v>283.3475320556696</v>
      </c>
      <c r="S38" s="4">
        <f t="shared" si="13"/>
        <v>1.66989809516313E-2</v>
      </c>
      <c r="T38" s="4">
        <f t="shared" si="14"/>
        <v>23.436159394280171</v>
      </c>
      <c r="U38" s="4">
        <f t="shared" si="56"/>
        <v>0.40903814545238892</v>
      </c>
      <c r="V38" s="4">
        <f t="shared" si="15"/>
        <v>29.742147517992976</v>
      </c>
      <c r="W38" s="4">
        <f t="shared" si="16"/>
        <v>0.51909840080283687</v>
      </c>
      <c r="X38" s="4">
        <f t="shared" si="17"/>
        <v>0.51909840080283687</v>
      </c>
      <c r="Y38" s="4">
        <f t="shared" si="18"/>
        <v>0.52750460670454946</v>
      </c>
      <c r="Z38" s="4">
        <f t="shared" si="19"/>
        <v>0.5275043082616474</v>
      </c>
      <c r="AA38" s="4">
        <f t="shared" si="20"/>
        <v>0.53597184498069983</v>
      </c>
      <c r="AB38" s="4">
        <f t="shared" si="21"/>
        <v>30.708924655234117</v>
      </c>
      <c r="AC38" s="4">
        <f t="shared" si="22"/>
        <v>314.05645671090372</v>
      </c>
      <c r="AD38" s="4">
        <f t="shared" si="23"/>
        <v>5.4813192067523113</v>
      </c>
      <c r="AE38" s="4">
        <f t="shared" si="24"/>
        <v>0.96677713724113801</v>
      </c>
      <c r="AF38" s="4">
        <f t="shared" si="25"/>
        <v>3.867108548964552</v>
      </c>
      <c r="AG38" s="4">
        <f t="shared" si="26"/>
        <v>5.5243529978619943</v>
      </c>
      <c r="AH38" s="4">
        <f t="shared" si="27"/>
        <v>316.52211131793615</v>
      </c>
      <c r="AI38" s="4">
        <f t="shared" si="28"/>
        <v>21.10147408786241</v>
      </c>
      <c r="AJ38" s="4">
        <f t="shared" si="29"/>
        <v>-0.28987087401631922</v>
      </c>
      <c r="AK38" s="4">
        <f t="shared" si="30"/>
        <v>-16.608377684903491</v>
      </c>
      <c r="AL38" s="4">
        <f t="shared" si="31"/>
        <v>3.4324317442735719</v>
      </c>
      <c r="AM38" s="4">
        <f t="shared" si="32"/>
        <v>3.4324317442735719</v>
      </c>
      <c r="AN38" s="4">
        <f t="shared" si="33"/>
        <v>13.729726977094288</v>
      </c>
      <c r="AO38" s="4">
        <f t="shared" si="34"/>
        <v>9.8626184281297355</v>
      </c>
      <c r="AP38" s="4">
        <f t="shared" si="35"/>
        <v>4</v>
      </c>
      <c r="AQ38" s="4">
        <f t="shared" si="36"/>
        <v>17.729726977094288</v>
      </c>
      <c r="AR38" s="4">
        <f t="shared" si="37"/>
        <v>12.295495449618238</v>
      </c>
      <c r="AS38" s="4">
        <f t="shared" si="38"/>
        <v>-0.29549544961823671</v>
      </c>
      <c r="AT38" s="4">
        <f t="shared" si="39"/>
        <v>-7.7360527807488769E-2</v>
      </c>
      <c r="AU38" s="4">
        <f t="shared" si="40"/>
        <v>0.66264339751815549</v>
      </c>
      <c r="AV38" s="4">
        <f t="shared" si="41"/>
        <v>0.61551195107058243</v>
      </c>
      <c r="AW38" s="4">
        <f t="shared" si="42"/>
        <v>35.266237036207208</v>
      </c>
      <c r="AX38" s="4">
        <f t="shared" si="43"/>
        <v>5.8385949131899102E-2</v>
      </c>
      <c r="AY38" s="4">
        <f t="shared" si="44"/>
        <v>-0.64103228495658693</v>
      </c>
      <c r="AZ38" s="4">
        <f t="shared" si="45"/>
        <v>3.0507621335251707</v>
      </c>
      <c r="BA38" s="4">
        <f t="shared" si="46"/>
        <v>174.7957945493188</v>
      </c>
      <c r="BB38" s="4">
        <f t="shared" si="47"/>
        <v>5.1027059547196325</v>
      </c>
      <c r="BC38" s="4">
        <f t="shared" si="48"/>
        <v>7.192789494898606</v>
      </c>
      <c r="BD38" s="4">
        <f t="shared" si="49"/>
        <v>17.398201404337872</v>
      </c>
      <c r="BE38" s="4">
        <f t="shared" si="50"/>
        <v>68.742696289168208</v>
      </c>
      <c r="BF38" s="4">
        <f t="shared" si="51"/>
        <v>111.25730371083179</v>
      </c>
      <c r="BG38" s="4">
        <f t="shared" si="52"/>
        <v>248.74269628916821</v>
      </c>
    </row>
    <row r="39" spans="1:59" x14ac:dyDescent="0.2">
      <c r="A39" s="3">
        <f t="shared" si="57"/>
        <v>45326</v>
      </c>
      <c r="B39" s="1">
        <f t="shared" si="53"/>
        <v>2024</v>
      </c>
      <c r="C39" s="1">
        <f t="shared" si="58"/>
        <v>2</v>
      </c>
      <c r="D39" s="1">
        <f t="shared" si="59"/>
        <v>4</v>
      </c>
      <c r="E39" s="1">
        <v>12</v>
      </c>
      <c r="F39" s="1">
        <f t="shared" si="0"/>
        <v>2023</v>
      </c>
      <c r="G39" s="1">
        <f t="shared" si="1"/>
        <v>14</v>
      </c>
      <c r="H39" s="1">
        <f t="shared" si="2"/>
        <v>10</v>
      </c>
      <c r="I39" s="1">
        <f t="shared" si="3"/>
        <v>20</v>
      </c>
      <c r="J39" s="1">
        <f t="shared" si="4"/>
        <v>-13</v>
      </c>
      <c r="K39" s="4">
        <f t="shared" si="5"/>
        <v>8799.9166666666279</v>
      </c>
      <c r="L39" s="4">
        <f t="shared" si="6"/>
        <v>0.24092858772530124</v>
      </c>
      <c r="M39" s="4">
        <f t="shared" si="7"/>
        <v>284.07532694516703</v>
      </c>
      <c r="N39" s="4">
        <f t="shared" si="8"/>
        <v>18.938355129677802</v>
      </c>
      <c r="O39" s="4">
        <f t="shared" si="9"/>
        <v>20.871688463011136</v>
      </c>
      <c r="P39" s="4">
        <f t="shared" si="10"/>
        <v>20.938355129677802</v>
      </c>
      <c r="Q39" s="4">
        <f t="shared" si="11"/>
        <v>314.07532694516703</v>
      </c>
      <c r="R39" s="4">
        <f t="shared" si="12"/>
        <v>283.34757859913299</v>
      </c>
      <c r="S39" s="4">
        <f t="shared" si="13"/>
        <v>1.6698979856490985E-2</v>
      </c>
      <c r="T39" s="4">
        <f t="shared" si="14"/>
        <v>23.43615903835957</v>
      </c>
      <c r="U39" s="4">
        <f t="shared" si="56"/>
        <v>0.40903813924040255</v>
      </c>
      <c r="V39" s="4">
        <f t="shared" si="15"/>
        <v>30.727748346034048</v>
      </c>
      <c r="W39" s="4">
        <f t="shared" si="16"/>
        <v>0.53630038036253602</v>
      </c>
      <c r="X39" s="4">
        <f t="shared" si="17"/>
        <v>0.53630038036253602</v>
      </c>
      <c r="Y39" s="4">
        <f t="shared" si="18"/>
        <v>0.54495714287680808</v>
      </c>
      <c r="Z39" s="4">
        <f t="shared" si="19"/>
        <v>0.54495681696190523</v>
      </c>
      <c r="AA39" s="4">
        <f t="shared" si="20"/>
        <v>0.55367606258301116</v>
      </c>
      <c r="AB39" s="4">
        <f t="shared" si="21"/>
        <v>31.723301603427778</v>
      </c>
      <c r="AC39" s="4">
        <f t="shared" si="22"/>
        <v>315.07088020256077</v>
      </c>
      <c r="AD39" s="4">
        <f t="shared" si="23"/>
        <v>5.4990242366913042</v>
      </c>
      <c r="AE39" s="4">
        <f t="shared" si="24"/>
        <v>0.99555325739373757</v>
      </c>
      <c r="AF39" s="4">
        <f t="shared" si="25"/>
        <v>3.9822130295749503</v>
      </c>
      <c r="AG39" s="4">
        <f t="shared" si="26"/>
        <v>5.5420157217374584</v>
      </c>
      <c r="AH39" s="4">
        <f t="shared" si="27"/>
        <v>317.53411085070519</v>
      </c>
      <c r="AI39" s="4">
        <f t="shared" si="28"/>
        <v>21.168940723380345</v>
      </c>
      <c r="AJ39" s="4">
        <f t="shared" si="29"/>
        <v>-0.2847185361539103</v>
      </c>
      <c r="AK39" s="4">
        <f t="shared" si="30"/>
        <v>-16.313170470762003</v>
      </c>
      <c r="AL39" s="4">
        <f t="shared" si="31"/>
        <v>3.4587839055381551</v>
      </c>
      <c r="AM39" s="4">
        <f t="shared" si="32"/>
        <v>3.4587839055381551</v>
      </c>
      <c r="AN39" s="4">
        <f t="shared" si="33"/>
        <v>13.83513562215262</v>
      </c>
      <c r="AO39" s="4">
        <f t="shared" si="34"/>
        <v>9.85292259257767</v>
      </c>
      <c r="AP39" s="4">
        <f t="shared" si="35"/>
        <v>4</v>
      </c>
      <c r="AQ39" s="4">
        <f t="shared" si="36"/>
        <v>17.83513562215262</v>
      </c>
      <c r="AR39" s="4">
        <f t="shared" si="37"/>
        <v>12.297252260369211</v>
      </c>
      <c r="AS39" s="4">
        <f t="shared" si="38"/>
        <v>-0.29725226036920915</v>
      </c>
      <c r="AT39" s="4">
        <f t="shared" si="39"/>
        <v>-7.782045978657233E-2</v>
      </c>
      <c r="AU39" s="4">
        <f t="shared" si="40"/>
        <v>0.66264339751815549</v>
      </c>
      <c r="AV39" s="4">
        <f t="shared" si="41"/>
        <v>0.62061671292903164</v>
      </c>
      <c r="AW39" s="4">
        <f t="shared" si="42"/>
        <v>35.558718346115704</v>
      </c>
      <c r="AX39" s="4">
        <f t="shared" si="43"/>
        <v>5.882185239006181E-2</v>
      </c>
      <c r="AY39" s="4">
        <f t="shared" si="44"/>
        <v>-0.63865060753566505</v>
      </c>
      <c r="AZ39" s="4">
        <f t="shared" si="45"/>
        <v>3.0497484368783598</v>
      </c>
      <c r="BA39" s="4">
        <f t="shared" si="46"/>
        <v>174.73771400974996</v>
      </c>
      <c r="BB39" s="4">
        <f t="shared" si="47"/>
        <v>5.1198668072582114</v>
      </c>
      <c r="BC39" s="4">
        <f t="shared" si="48"/>
        <v>7.1773854531109995</v>
      </c>
      <c r="BD39" s="4">
        <f t="shared" si="49"/>
        <v>17.417119067627421</v>
      </c>
      <c r="BE39" s="4">
        <f t="shared" si="50"/>
        <v>69.127518576538989</v>
      </c>
      <c r="BF39" s="4">
        <f t="shared" si="51"/>
        <v>110.87248142346101</v>
      </c>
      <c r="BG39" s="4">
        <f t="shared" si="52"/>
        <v>249.12751857653899</v>
      </c>
    </row>
    <row r="40" spans="1:59" x14ac:dyDescent="0.2">
      <c r="A40" s="3">
        <f t="shared" si="57"/>
        <v>45327</v>
      </c>
      <c r="B40" s="1">
        <f t="shared" si="53"/>
        <v>2024</v>
      </c>
      <c r="C40" s="1">
        <f t="shared" si="58"/>
        <v>2</v>
      </c>
      <c r="D40" s="1">
        <f t="shared" si="59"/>
        <v>5</v>
      </c>
      <c r="E40" s="1">
        <v>12</v>
      </c>
      <c r="F40" s="1">
        <f t="shared" si="0"/>
        <v>2023</v>
      </c>
      <c r="G40" s="1">
        <f t="shared" si="1"/>
        <v>14</v>
      </c>
      <c r="H40" s="1">
        <f t="shared" si="2"/>
        <v>10</v>
      </c>
      <c r="I40" s="1">
        <f t="shared" si="3"/>
        <v>20</v>
      </c>
      <c r="J40" s="1">
        <f t="shared" si="4"/>
        <v>-13</v>
      </c>
      <c r="K40" s="4">
        <f t="shared" si="5"/>
        <v>8800.9166666666279</v>
      </c>
      <c r="L40" s="4">
        <f t="shared" si="6"/>
        <v>0.24095596623317256</v>
      </c>
      <c r="M40" s="4">
        <f t="shared" si="7"/>
        <v>285.06097431667149</v>
      </c>
      <c r="N40" s="4">
        <f t="shared" si="8"/>
        <v>19.004064954444765</v>
      </c>
      <c r="O40" s="4">
        <f t="shared" si="9"/>
        <v>20.937398287778098</v>
      </c>
      <c r="P40" s="4">
        <f t="shared" si="10"/>
        <v>21.004064954444765</v>
      </c>
      <c r="Q40" s="4">
        <f t="shared" si="11"/>
        <v>315.06097431667149</v>
      </c>
      <c r="R40" s="4">
        <f t="shared" si="12"/>
        <v>283.34762514259637</v>
      </c>
      <c r="S40" s="4">
        <f t="shared" si="13"/>
        <v>1.6698978761350673E-2</v>
      </c>
      <c r="T40" s="4">
        <f t="shared" si="14"/>
        <v>23.436158682438968</v>
      </c>
      <c r="U40" s="4">
        <f t="shared" si="56"/>
        <v>0.40903813302841618</v>
      </c>
      <c r="V40" s="4">
        <f t="shared" si="15"/>
        <v>31.71334917407512</v>
      </c>
      <c r="W40" s="4">
        <f t="shared" si="16"/>
        <v>0.55350235992223518</v>
      </c>
      <c r="X40" s="4">
        <f t="shared" si="17"/>
        <v>0.55350235992223518</v>
      </c>
      <c r="Y40" s="4">
        <f t="shared" si="18"/>
        <v>0.5624070059526618</v>
      </c>
      <c r="Z40" s="4">
        <f t="shared" si="19"/>
        <v>0.56240665125072908</v>
      </c>
      <c r="AA40" s="4">
        <f t="shared" si="20"/>
        <v>0.5713748546372075</v>
      </c>
      <c r="AB40" s="4">
        <f t="shared" si="21"/>
        <v>32.737367690612906</v>
      </c>
      <c r="AC40" s="4">
        <f t="shared" si="22"/>
        <v>316.0849928332093</v>
      </c>
      <c r="AD40" s="4">
        <f t="shared" si="23"/>
        <v>5.5167238410821824</v>
      </c>
      <c r="AE40" s="4">
        <f t="shared" si="24"/>
        <v>1.024018516537808</v>
      </c>
      <c r="AF40" s="4">
        <f t="shared" si="25"/>
        <v>4.0960740661512318</v>
      </c>
      <c r="AG40" s="4">
        <f t="shared" si="26"/>
        <v>5.5596194396007519</v>
      </c>
      <c r="AH40" s="4">
        <f t="shared" si="27"/>
        <v>318.54272958801096</v>
      </c>
      <c r="AI40" s="4">
        <f t="shared" si="28"/>
        <v>21.236181972534062</v>
      </c>
      <c r="AJ40" s="4">
        <f t="shared" si="29"/>
        <v>-0.27948397106351736</v>
      </c>
      <c r="AK40" s="4">
        <f t="shared" si="30"/>
        <v>-16.013251983495969</v>
      </c>
      <c r="AL40" s="4">
        <f t="shared" si="31"/>
        <v>3.4817552713394662</v>
      </c>
      <c r="AM40" s="4">
        <f t="shared" si="32"/>
        <v>3.4817552713394662</v>
      </c>
      <c r="AN40" s="4">
        <f t="shared" si="33"/>
        <v>13.927021085357865</v>
      </c>
      <c r="AO40" s="4">
        <f t="shared" si="34"/>
        <v>9.8309470192066328</v>
      </c>
      <c r="AP40" s="4">
        <f t="shared" si="35"/>
        <v>4</v>
      </c>
      <c r="AQ40" s="4">
        <f t="shared" si="36"/>
        <v>17.927021085357865</v>
      </c>
      <c r="AR40" s="4">
        <f t="shared" si="37"/>
        <v>12.298783684755964</v>
      </c>
      <c r="AS40" s="4">
        <f t="shared" si="38"/>
        <v>-0.29878368475596417</v>
      </c>
      <c r="AT40" s="4">
        <f t="shared" si="39"/>
        <v>-7.8221385753485473E-2</v>
      </c>
      <c r="AU40" s="4">
        <f t="shared" si="40"/>
        <v>0.66264339751815549</v>
      </c>
      <c r="AV40" s="4">
        <f t="shared" si="41"/>
        <v>0.62580712872079614</v>
      </c>
      <c r="AW40" s="4">
        <f t="shared" si="42"/>
        <v>35.856107264901866</v>
      </c>
      <c r="AX40" s="4">
        <f t="shared" si="43"/>
        <v>5.9214050004766594E-2</v>
      </c>
      <c r="AY40" s="4">
        <f t="shared" si="44"/>
        <v>-0.6362158247995372</v>
      </c>
      <c r="AZ40" s="4">
        <f t="shared" si="45"/>
        <v>3.0487877415206288</v>
      </c>
      <c r="BA40" s="4">
        <f t="shared" si="46"/>
        <v>174.68267022035417</v>
      </c>
      <c r="BB40" s="4">
        <f t="shared" si="47"/>
        <v>5.1372302025656902</v>
      </c>
      <c r="BC40" s="4">
        <f t="shared" si="48"/>
        <v>7.161553482190274</v>
      </c>
      <c r="BD40" s="4">
        <f t="shared" si="49"/>
        <v>17.436013887321653</v>
      </c>
      <c r="BE40" s="4">
        <f t="shared" si="50"/>
        <v>69.518068099584838</v>
      </c>
      <c r="BF40" s="4">
        <f t="shared" si="51"/>
        <v>110.48193190041516</v>
      </c>
      <c r="BG40" s="4">
        <f t="shared" si="52"/>
        <v>249.51806809958484</v>
      </c>
    </row>
    <row r="41" spans="1:59" x14ac:dyDescent="0.2">
      <c r="A41" s="3">
        <f t="shared" si="57"/>
        <v>45328</v>
      </c>
      <c r="B41" s="1">
        <f t="shared" si="53"/>
        <v>2024</v>
      </c>
      <c r="C41" s="1">
        <f t="shared" si="58"/>
        <v>2</v>
      </c>
      <c r="D41" s="1">
        <f t="shared" si="59"/>
        <v>6</v>
      </c>
      <c r="E41" s="1">
        <v>12</v>
      </c>
      <c r="F41" s="1">
        <f t="shared" si="0"/>
        <v>2023</v>
      </c>
      <c r="G41" s="1">
        <f t="shared" si="1"/>
        <v>14</v>
      </c>
      <c r="H41" s="1">
        <f t="shared" si="2"/>
        <v>10</v>
      </c>
      <c r="I41" s="1">
        <f t="shared" si="3"/>
        <v>20</v>
      </c>
      <c r="J41" s="1">
        <f t="shared" si="4"/>
        <v>-13</v>
      </c>
      <c r="K41" s="4">
        <f t="shared" si="5"/>
        <v>8801.9166666666279</v>
      </c>
      <c r="L41" s="4">
        <f t="shared" si="6"/>
        <v>0.24098334474104388</v>
      </c>
      <c r="M41" s="4">
        <f t="shared" si="7"/>
        <v>286.04662168771029</v>
      </c>
      <c r="N41" s="4">
        <f t="shared" si="8"/>
        <v>19.069774779180687</v>
      </c>
      <c r="O41" s="4">
        <f t="shared" si="9"/>
        <v>21.00310811251402</v>
      </c>
      <c r="P41" s="4">
        <f t="shared" si="10"/>
        <v>21.069774779180687</v>
      </c>
      <c r="Q41" s="4">
        <f t="shared" si="11"/>
        <v>316.04662168771029</v>
      </c>
      <c r="R41" s="4">
        <f t="shared" si="12"/>
        <v>283.34767168605975</v>
      </c>
      <c r="S41" s="4">
        <f t="shared" si="13"/>
        <v>1.6698977666210358E-2</v>
      </c>
      <c r="T41" s="4">
        <f t="shared" si="14"/>
        <v>23.436158326518367</v>
      </c>
      <c r="U41" s="4">
        <f t="shared" si="56"/>
        <v>0.40903812681642981</v>
      </c>
      <c r="V41" s="4">
        <f t="shared" si="15"/>
        <v>32.69895000165053</v>
      </c>
      <c r="W41" s="4">
        <f t="shared" si="16"/>
        <v>0.57070433947380705</v>
      </c>
      <c r="X41" s="4">
        <f t="shared" si="17"/>
        <v>0.57070433947380705</v>
      </c>
      <c r="Y41" s="4">
        <f t="shared" si="18"/>
        <v>0.57985412061607022</v>
      </c>
      <c r="Z41" s="4">
        <f t="shared" si="19"/>
        <v>0.57985373582861521</v>
      </c>
      <c r="AA41" s="4">
        <f t="shared" si="20"/>
        <v>0.58906806925926758</v>
      </c>
      <c r="AB41" s="4">
        <f t="shared" si="21"/>
        <v>33.751114214476104</v>
      </c>
      <c r="AC41" s="4">
        <f t="shared" si="22"/>
        <v>317.09878590053586</v>
      </c>
      <c r="AD41" s="4">
        <f t="shared" si="23"/>
        <v>5.5344178680409231</v>
      </c>
      <c r="AE41" s="4">
        <f t="shared" si="24"/>
        <v>1.0521642128255735</v>
      </c>
      <c r="AF41" s="4">
        <f t="shared" si="25"/>
        <v>4.2086568513022939</v>
      </c>
      <c r="AG41" s="4">
        <f t="shared" si="26"/>
        <v>5.5771644123126798</v>
      </c>
      <c r="AH41" s="4">
        <f t="shared" si="27"/>
        <v>319.54798247607664</v>
      </c>
      <c r="AI41" s="4">
        <f t="shared" si="28"/>
        <v>21.303198831738442</v>
      </c>
      <c r="AJ41" s="4">
        <f t="shared" si="29"/>
        <v>-0.27416917436677529</v>
      </c>
      <c r="AK41" s="4">
        <f t="shared" si="30"/>
        <v>-15.70873656380258</v>
      </c>
      <c r="AL41" s="4">
        <f t="shared" si="31"/>
        <v>3.5013607883663553</v>
      </c>
      <c r="AM41" s="4">
        <f t="shared" si="32"/>
        <v>3.5013607883663553</v>
      </c>
      <c r="AN41" s="4">
        <f t="shared" si="33"/>
        <v>14.005443153465421</v>
      </c>
      <c r="AO41" s="4">
        <f t="shared" si="34"/>
        <v>9.7967863021631274</v>
      </c>
      <c r="AP41" s="4">
        <f t="shared" si="35"/>
        <v>4</v>
      </c>
      <c r="AQ41" s="4">
        <f t="shared" si="36"/>
        <v>18.005443153465421</v>
      </c>
      <c r="AR41" s="4">
        <f t="shared" si="37"/>
        <v>12.300090719224423</v>
      </c>
      <c r="AS41" s="4">
        <f t="shared" si="38"/>
        <v>-0.30009071922442132</v>
      </c>
      <c r="AT41" s="4">
        <f t="shared" si="39"/>
        <v>-7.8563566577159946E-2</v>
      </c>
      <c r="AU41" s="4">
        <f t="shared" si="40"/>
        <v>0.66264339751815549</v>
      </c>
      <c r="AV41" s="4">
        <f t="shared" si="41"/>
        <v>0.63108130255533046</v>
      </c>
      <c r="AW41" s="4">
        <f t="shared" si="42"/>
        <v>36.158295166039011</v>
      </c>
      <c r="AX41" s="4">
        <f t="shared" si="43"/>
        <v>5.9562425425660315E-2</v>
      </c>
      <c r="AY41" s="4">
        <f t="shared" si="44"/>
        <v>-0.63372814571867053</v>
      </c>
      <c r="AZ41" s="4">
        <f t="shared" si="45"/>
        <v>3.0478806011821149</v>
      </c>
      <c r="BA41" s="4">
        <f t="shared" si="46"/>
        <v>174.63069490753125</v>
      </c>
      <c r="BB41" s="4">
        <f t="shared" si="47"/>
        <v>5.154787990094734</v>
      </c>
      <c r="BC41" s="4">
        <f t="shared" si="48"/>
        <v>7.1453027291296891</v>
      </c>
      <c r="BD41" s="4">
        <f t="shared" si="49"/>
        <v>17.454878709319157</v>
      </c>
      <c r="BE41" s="4">
        <f t="shared" si="50"/>
        <v>69.914187401223657</v>
      </c>
      <c r="BF41" s="4">
        <f t="shared" si="51"/>
        <v>110.08581259877634</v>
      </c>
      <c r="BG41" s="4">
        <f t="shared" si="52"/>
        <v>249.91418740122367</v>
      </c>
    </row>
    <row r="42" spans="1:59" x14ac:dyDescent="0.2">
      <c r="A42" s="3">
        <f t="shared" si="57"/>
        <v>45329</v>
      </c>
      <c r="B42" s="1">
        <f t="shared" si="53"/>
        <v>2024</v>
      </c>
      <c r="C42" s="1">
        <f t="shared" si="58"/>
        <v>2</v>
      </c>
      <c r="D42" s="1">
        <f t="shared" si="59"/>
        <v>7</v>
      </c>
      <c r="E42" s="1">
        <v>12</v>
      </c>
      <c r="F42" s="1">
        <f t="shared" si="0"/>
        <v>2023</v>
      </c>
      <c r="G42" s="1">
        <f t="shared" si="1"/>
        <v>14</v>
      </c>
      <c r="H42" s="1">
        <f t="shared" si="2"/>
        <v>10</v>
      </c>
      <c r="I42" s="1">
        <f t="shared" si="3"/>
        <v>20</v>
      </c>
      <c r="J42" s="1">
        <f t="shared" si="4"/>
        <v>-13</v>
      </c>
      <c r="K42" s="4">
        <f t="shared" si="5"/>
        <v>8802.9166666666279</v>
      </c>
      <c r="L42" s="4">
        <f t="shared" si="6"/>
        <v>0.2410107232489152</v>
      </c>
      <c r="M42" s="4">
        <f t="shared" si="7"/>
        <v>287.03226905921474</v>
      </c>
      <c r="N42" s="4">
        <f t="shared" si="8"/>
        <v>19.135484603947649</v>
      </c>
      <c r="O42" s="4">
        <f t="shared" si="9"/>
        <v>21.068817937280983</v>
      </c>
      <c r="P42" s="4">
        <f t="shared" si="10"/>
        <v>21.135484603947649</v>
      </c>
      <c r="Q42" s="4">
        <f t="shared" si="11"/>
        <v>317.03226905921474</v>
      </c>
      <c r="R42" s="4">
        <f t="shared" si="12"/>
        <v>283.34771822952314</v>
      </c>
      <c r="S42" s="4">
        <f t="shared" si="13"/>
        <v>1.6698976571070043E-2</v>
      </c>
      <c r="T42" s="4">
        <f t="shared" si="14"/>
        <v>23.436157970597762</v>
      </c>
      <c r="U42" s="4">
        <f t="shared" si="56"/>
        <v>0.40903812060444333</v>
      </c>
      <c r="V42" s="4">
        <f t="shared" si="15"/>
        <v>33.684550829691602</v>
      </c>
      <c r="W42" s="4">
        <f t="shared" si="16"/>
        <v>0.58790631903350621</v>
      </c>
      <c r="X42" s="4">
        <f t="shared" si="17"/>
        <v>0.58790631903350621</v>
      </c>
      <c r="Y42" s="4">
        <f t="shared" si="18"/>
        <v>0.5972984125274754</v>
      </c>
      <c r="Z42" s="4">
        <f t="shared" si="19"/>
        <v>0.5972979963768239</v>
      </c>
      <c r="AA42" s="4">
        <f t="shared" si="20"/>
        <v>0.60675555660117708</v>
      </c>
      <c r="AB42" s="4">
        <f t="shared" si="21"/>
        <v>34.764532589358581</v>
      </c>
      <c r="AC42" s="4">
        <f t="shared" si="22"/>
        <v>318.11225081888171</v>
      </c>
      <c r="AD42" s="4">
        <f t="shared" si="23"/>
        <v>5.5521061677195132</v>
      </c>
      <c r="AE42" s="4">
        <f t="shared" si="24"/>
        <v>1.0799817596669641</v>
      </c>
      <c r="AF42" s="4">
        <f t="shared" si="25"/>
        <v>4.3199270386678563</v>
      </c>
      <c r="AG42" s="4">
        <f t="shared" si="26"/>
        <v>5.5946509662387847</v>
      </c>
      <c r="AH42" s="4">
        <f t="shared" si="27"/>
        <v>320.54988821427037</v>
      </c>
      <c r="AI42" s="4">
        <f t="shared" si="28"/>
        <v>21.369992547618025</v>
      </c>
      <c r="AJ42" s="4">
        <f t="shared" si="29"/>
        <v>-0.26877614896725333</v>
      </c>
      <c r="AK42" s="4">
        <f t="shared" si="30"/>
        <v>-15.399738969603115</v>
      </c>
      <c r="AL42" s="4">
        <f t="shared" si="31"/>
        <v>3.5176191550556268</v>
      </c>
      <c r="AM42" s="4">
        <f t="shared" si="32"/>
        <v>3.5176191550556268</v>
      </c>
      <c r="AN42" s="4">
        <f t="shared" si="33"/>
        <v>14.070476620222507</v>
      </c>
      <c r="AO42" s="4">
        <f t="shared" si="34"/>
        <v>9.750549581554651</v>
      </c>
      <c r="AP42" s="4">
        <f t="shared" si="35"/>
        <v>4</v>
      </c>
      <c r="AQ42" s="4">
        <f t="shared" si="36"/>
        <v>18.070476620222507</v>
      </c>
      <c r="AR42" s="4">
        <f t="shared" si="37"/>
        <v>12.301174610337041</v>
      </c>
      <c r="AS42" s="4">
        <f t="shared" si="38"/>
        <v>-0.30117461033704274</v>
      </c>
      <c r="AT42" s="4">
        <f t="shared" si="39"/>
        <v>-7.8847328606885175E-2</v>
      </c>
      <c r="AU42" s="4">
        <f t="shared" si="40"/>
        <v>0.66264339751815549</v>
      </c>
      <c r="AV42" s="4">
        <f t="shared" si="41"/>
        <v>0.63643732011091048</v>
      </c>
      <c r="AW42" s="4">
        <f t="shared" si="42"/>
        <v>36.465172366971721</v>
      </c>
      <c r="AX42" s="4">
        <f t="shared" si="43"/>
        <v>5.9866912542246846E-2</v>
      </c>
      <c r="AY42" s="4">
        <f t="shared" si="44"/>
        <v>-0.63118779666000369</v>
      </c>
      <c r="AZ42" s="4">
        <f t="shared" si="45"/>
        <v>3.0470275307481356</v>
      </c>
      <c r="BA42" s="4">
        <f t="shared" si="46"/>
        <v>174.58181757203684</v>
      </c>
      <c r="BB42" s="4">
        <f t="shared" si="47"/>
        <v>5.1725321877727994</v>
      </c>
      <c r="BC42" s="4">
        <f t="shared" si="48"/>
        <v>7.1286424225642415</v>
      </c>
      <c r="BD42" s="4">
        <f t="shared" si="49"/>
        <v>17.473706798109841</v>
      </c>
      <c r="BE42" s="4">
        <f t="shared" si="50"/>
        <v>70.315719604029496</v>
      </c>
      <c r="BF42" s="4">
        <f t="shared" si="51"/>
        <v>109.6842803959705</v>
      </c>
      <c r="BG42" s="4">
        <f t="shared" si="52"/>
        <v>250.31571960402948</v>
      </c>
    </row>
    <row r="43" spans="1:59" x14ac:dyDescent="0.2">
      <c r="A43" s="3">
        <f t="shared" si="57"/>
        <v>45330</v>
      </c>
      <c r="B43" s="1">
        <f t="shared" si="53"/>
        <v>2024</v>
      </c>
      <c r="C43" s="1">
        <f t="shared" si="58"/>
        <v>2</v>
      </c>
      <c r="D43" s="1">
        <f t="shared" si="59"/>
        <v>8</v>
      </c>
      <c r="E43" s="1">
        <v>12</v>
      </c>
      <c r="F43" s="1">
        <f t="shared" si="0"/>
        <v>2023</v>
      </c>
      <c r="G43" s="1">
        <f t="shared" si="1"/>
        <v>14</v>
      </c>
      <c r="H43" s="1">
        <f t="shared" si="2"/>
        <v>10</v>
      </c>
      <c r="I43" s="1">
        <f t="shared" si="3"/>
        <v>20</v>
      </c>
      <c r="J43" s="1">
        <f t="shared" si="4"/>
        <v>-13</v>
      </c>
      <c r="K43" s="4">
        <f t="shared" si="5"/>
        <v>8803.9166666666279</v>
      </c>
      <c r="L43" s="4">
        <f t="shared" si="6"/>
        <v>0.24103810175678653</v>
      </c>
      <c r="M43" s="4">
        <f t="shared" si="7"/>
        <v>288.0179164307192</v>
      </c>
      <c r="N43" s="4">
        <f t="shared" si="8"/>
        <v>19.201194428714611</v>
      </c>
      <c r="O43" s="4">
        <f t="shared" si="9"/>
        <v>21.134527762047945</v>
      </c>
      <c r="P43" s="4">
        <f t="shared" si="10"/>
        <v>21.201194428714611</v>
      </c>
      <c r="Q43" s="4">
        <f t="shared" si="11"/>
        <v>318.0179164307192</v>
      </c>
      <c r="R43" s="4">
        <f t="shared" si="12"/>
        <v>283.34776477298652</v>
      </c>
      <c r="S43" s="4">
        <f t="shared" si="13"/>
        <v>1.6698975475929728E-2</v>
      </c>
      <c r="T43" s="4">
        <f t="shared" si="14"/>
        <v>23.43615761467716</v>
      </c>
      <c r="U43" s="4">
        <f t="shared" si="56"/>
        <v>0.40903811439245696</v>
      </c>
      <c r="V43" s="4">
        <f t="shared" si="15"/>
        <v>34.670151657732674</v>
      </c>
      <c r="W43" s="4">
        <f t="shared" si="16"/>
        <v>0.60510829859320536</v>
      </c>
      <c r="X43" s="4">
        <f t="shared" si="17"/>
        <v>0.60510829859320536</v>
      </c>
      <c r="Y43" s="4">
        <f t="shared" si="18"/>
        <v>0.61473980829846875</v>
      </c>
      <c r="Z43" s="4">
        <f t="shared" si="19"/>
        <v>0.61473935953200309</v>
      </c>
      <c r="AA43" s="4">
        <f t="shared" si="20"/>
        <v>0.62443716885028511</v>
      </c>
      <c r="AB43" s="4">
        <f t="shared" si="21"/>
        <v>35.777614346219295</v>
      </c>
      <c r="AC43" s="4">
        <f t="shared" si="22"/>
        <v>319.12537911920583</v>
      </c>
      <c r="AD43" s="4">
        <f t="shared" si="23"/>
        <v>5.5697885923053034</v>
      </c>
      <c r="AE43" s="4">
        <f t="shared" si="24"/>
        <v>1.1074626884866348</v>
      </c>
      <c r="AF43" s="4">
        <f t="shared" si="25"/>
        <v>4.429850753946539</v>
      </c>
      <c r="AG43" s="4">
        <f t="shared" si="26"/>
        <v>5.6120794913253826</v>
      </c>
      <c r="AH43" s="4">
        <f t="shared" si="27"/>
        <v>321.5484691448703</v>
      </c>
      <c r="AI43" s="4">
        <f t="shared" si="28"/>
        <v>21.436564609658021</v>
      </c>
      <c r="AJ43" s="4">
        <f t="shared" si="29"/>
        <v>-0.26330690378360216</v>
      </c>
      <c r="AK43" s="4">
        <f t="shared" si="30"/>
        <v>-15.086374303457651</v>
      </c>
      <c r="AL43" s="4">
        <f t="shared" si="31"/>
        <v>3.5305527141510993</v>
      </c>
      <c r="AM43" s="4">
        <f t="shared" si="32"/>
        <v>3.5305527141510993</v>
      </c>
      <c r="AN43" s="4">
        <f t="shared" si="33"/>
        <v>14.122210856604397</v>
      </c>
      <c r="AO43" s="4">
        <f t="shared" si="34"/>
        <v>9.6923601026578581</v>
      </c>
      <c r="AP43" s="4">
        <f t="shared" si="35"/>
        <v>4</v>
      </c>
      <c r="AQ43" s="4">
        <f t="shared" si="36"/>
        <v>18.122210856604397</v>
      </c>
      <c r="AR43" s="4">
        <f t="shared" si="37"/>
        <v>12.302036847610074</v>
      </c>
      <c r="AS43" s="4">
        <f t="shared" si="38"/>
        <v>-0.30203684761007565</v>
      </c>
      <c r="AT43" s="4">
        <f t="shared" si="39"/>
        <v>-7.90730617971028E-2</v>
      </c>
      <c r="AU43" s="4">
        <f t="shared" si="40"/>
        <v>0.66264339751815549</v>
      </c>
      <c r="AV43" s="4">
        <f t="shared" si="41"/>
        <v>0.64187324977842275</v>
      </c>
      <c r="AW43" s="4">
        <f t="shared" si="42"/>
        <v>36.776628194650129</v>
      </c>
      <c r="AX43" s="4">
        <f t="shared" si="43"/>
        <v>6.0127495595303351E-2</v>
      </c>
      <c r="AY43" s="4">
        <f t="shared" si="44"/>
        <v>-0.62859502196955641</v>
      </c>
      <c r="AZ43" s="4">
        <f t="shared" si="45"/>
        <v>3.046229006247811</v>
      </c>
      <c r="BA43" s="4">
        <f t="shared" si="46"/>
        <v>174.53606548833045</v>
      </c>
      <c r="BB43" s="4">
        <f t="shared" si="47"/>
        <v>5.1904549863496037</v>
      </c>
      <c r="BC43" s="4">
        <f t="shared" si="48"/>
        <v>7.1115818612604702</v>
      </c>
      <c r="BD43" s="4">
        <f t="shared" si="49"/>
        <v>17.492491833959676</v>
      </c>
      <c r="BE43" s="4">
        <f t="shared" si="50"/>
        <v>70.722508502960693</v>
      </c>
      <c r="BF43" s="4">
        <f t="shared" si="51"/>
        <v>109.27749149703931</v>
      </c>
      <c r="BG43" s="4">
        <f t="shared" si="52"/>
        <v>250.72250850296069</v>
      </c>
    </row>
    <row r="44" spans="1:59" x14ac:dyDescent="0.2">
      <c r="A44" s="3">
        <f t="shared" si="57"/>
        <v>45331</v>
      </c>
      <c r="B44" s="1">
        <f t="shared" si="53"/>
        <v>2024</v>
      </c>
      <c r="C44" s="1">
        <f t="shared" si="58"/>
        <v>2</v>
      </c>
      <c r="D44" s="1">
        <f t="shared" si="59"/>
        <v>9</v>
      </c>
      <c r="E44" s="1">
        <v>12</v>
      </c>
      <c r="F44" s="1">
        <f t="shared" si="0"/>
        <v>2023</v>
      </c>
      <c r="G44" s="1">
        <f t="shared" si="1"/>
        <v>14</v>
      </c>
      <c r="H44" s="1">
        <f t="shared" si="2"/>
        <v>10</v>
      </c>
      <c r="I44" s="1">
        <f t="shared" si="3"/>
        <v>20</v>
      </c>
      <c r="J44" s="1">
        <f t="shared" si="4"/>
        <v>-13</v>
      </c>
      <c r="K44" s="4">
        <f t="shared" si="5"/>
        <v>8804.9166666666279</v>
      </c>
      <c r="L44" s="4">
        <f t="shared" si="6"/>
        <v>0.24106548026465785</v>
      </c>
      <c r="M44" s="4">
        <f t="shared" si="7"/>
        <v>289.00356380222365</v>
      </c>
      <c r="N44" s="4">
        <f t="shared" si="8"/>
        <v>19.266904253481577</v>
      </c>
      <c r="O44" s="4">
        <f t="shared" si="9"/>
        <v>21.200237586814911</v>
      </c>
      <c r="P44" s="4">
        <f t="shared" si="10"/>
        <v>21.266904253481577</v>
      </c>
      <c r="Q44" s="4">
        <f t="shared" si="11"/>
        <v>319.00356380222365</v>
      </c>
      <c r="R44" s="4">
        <f t="shared" si="12"/>
        <v>283.34781131644991</v>
      </c>
      <c r="S44" s="4">
        <f t="shared" si="13"/>
        <v>1.6698974380789412E-2</v>
      </c>
      <c r="T44" s="4">
        <f t="shared" si="14"/>
        <v>23.436157258756559</v>
      </c>
      <c r="U44" s="4">
        <f t="shared" si="56"/>
        <v>0.40903810818047059</v>
      </c>
      <c r="V44" s="4">
        <f t="shared" si="15"/>
        <v>35.655752485773746</v>
      </c>
      <c r="W44" s="4">
        <f t="shared" si="16"/>
        <v>0.62231027815290452</v>
      </c>
      <c r="X44" s="4">
        <f t="shared" si="17"/>
        <v>0.62231027815290452</v>
      </c>
      <c r="Y44" s="4">
        <f t="shared" si="18"/>
        <v>0.63217823554842478</v>
      </c>
      <c r="Z44" s="4">
        <f t="shared" si="19"/>
        <v>0.63217775294276357</v>
      </c>
      <c r="AA44" s="4">
        <f t="shared" si="20"/>
        <v>0.64211276031116649</v>
      </c>
      <c r="AB44" s="4">
        <f t="shared" si="21"/>
        <v>36.790351137325274</v>
      </c>
      <c r="AC44" s="4">
        <f t="shared" si="22"/>
        <v>320.13816245377518</v>
      </c>
      <c r="AD44" s="4">
        <f t="shared" si="23"/>
        <v>5.5874649961028657</v>
      </c>
      <c r="AE44" s="4">
        <f t="shared" si="24"/>
        <v>1.1345986515515278</v>
      </c>
      <c r="AF44" s="4">
        <f t="shared" si="25"/>
        <v>4.5383946062061113</v>
      </c>
      <c r="AG44" s="4">
        <f t="shared" si="26"/>
        <v>5.629450439222599</v>
      </c>
      <c r="AH44" s="4">
        <f t="shared" si="27"/>
        <v>322.54375114552249</v>
      </c>
      <c r="AI44" s="4">
        <f t="shared" si="28"/>
        <v>21.502916743034834</v>
      </c>
      <c r="AJ44" s="4">
        <f t="shared" si="29"/>
        <v>-0.25776345251600852</v>
      </c>
      <c r="AK44" s="4">
        <f t="shared" si="30"/>
        <v>-14.768757941888088</v>
      </c>
      <c r="AL44" s="4">
        <f t="shared" si="31"/>
        <v>3.5401873432988396</v>
      </c>
      <c r="AM44" s="4">
        <f t="shared" si="32"/>
        <v>3.5401873432988396</v>
      </c>
      <c r="AN44" s="4">
        <f t="shared" si="33"/>
        <v>14.160749373195358</v>
      </c>
      <c r="AO44" s="4">
        <f t="shared" si="34"/>
        <v>9.6223547669892469</v>
      </c>
      <c r="AP44" s="4">
        <f t="shared" si="35"/>
        <v>4</v>
      </c>
      <c r="AQ44" s="4">
        <f t="shared" si="36"/>
        <v>18.160749373195358</v>
      </c>
      <c r="AR44" s="4">
        <f t="shared" si="37"/>
        <v>12.302679156219922</v>
      </c>
      <c r="AS44" s="4">
        <f t="shared" si="38"/>
        <v>-0.30267915621992358</v>
      </c>
      <c r="AT44" s="4">
        <f t="shared" si="39"/>
        <v>-7.9241217797939106E-2</v>
      </c>
      <c r="AU44" s="4">
        <f t="shared" si="40"/>
        <v>0.66264339751815549</v>
      </c>
      <c r="AV44" s="4">
        <f t="shared" si="41"/>
        <v>0.64738714381256512</v>
      </c>
      <c r="AW44" s="4">
        <f t="shared" si="42"/>
        <v>37.092551051488847</v>
      </c>
      <c r="AX44" s="4">
        <f t="shared" si="43"/>
        <v>6.0344209026306848E-2</v>
      </c>
      <c r="AY44" s="4">
        <f t="shared" si="44"/>
        <v>-0.62595008453333789</v>
      </c>
      <c r="AZ44" s="4">
        <f t="shared" si="45"/>
        <v>3.0454854648548797</v>
      </c>
      <c r="BA44" s="4">
        <f t="shared" si="46"/>
        <v>174.4934637046222</v>
      </c>
      <c r="BB44" s="4">
        <f t="shared" si="47"/>
        <v>5.2085487530343535</v>
      </c>
      <c r="BC44" s="4">
        <f t="shared" si="48"/>
        <v>7.0941304031855683</v>
      </c>
      <c r="BD44" s="4">
        <f t="shared" si="49"/>
        <v>17.511227909254274</v>
      </c>
      <c r="BE44" s="4">
        <f t="shared" si="50"/>
        <v>71.134398652175378</v>
      </c>
      <c r="BF44" s="4">
        <f t="shared" si="51"/>
        <v>108.86560134782462</v>
      </c>
      <c r="BG44" s="4">
        <f t="shared" si="52"/>
        <v>251.13439865217538</v>
      </c>
    </row>
    <row r="45" spans="1:59" x14ac:dyDescent="0.2">
      <c r="A45" s="3">
        <f t="shared" si="57"/>
        <v>45332</v>
      </c>
      <c r="B45" s="1">
        <f t="shared" si="53"/>
        <v>2024</v>
      </c>
      <c r="C45" s="1">
        <f t="shared" si="58"/>
        <v>2</v>
      </c>
      <c r="D45" s="1">
        <f t="shared" si="59"/>
        <v>10</v>
      </c>
      <c r="E45" s="1">
        <v>12</v>
      </c>
      <c r="F45" s="1">
        <f t="shared" si="0"/>
        <v>2023</v>
      </c>
      <c r="G45" s="1">
        <f t="shared" si="1"/>
        <v>14</v>
      </c>
      <c r="H45" s="1">
        <f t="shared" si="2"/>
        <v>10</v>
      </c>
      <c r="I45" s="1">
        <f t="shared" si="3"/>
        <v>20</v>
      </c>
      <c r="J45" s="1">
        <f t="shared" si="4"/>
        <v>-13</v>
      </c>
      <c r="K45" s="4">
        <f t="shared" si="5"/>
        <v>8805.9166666666279</v>
      </c>
      <c r="L45" s="4">
        <f t="shared" si="6"/>
        <v>0.24109285877252917</v>
      </c>
      <c r="M45" s="4">
        <f t="shared" si="7"/>
        <v>289.98921117372811</v>
      </c>
      <c r="N45" s="4">
        <f t="shared" si="8"/>
        <v>19.33261407824854</v>
      </c>
      <c r="O45" s="4">
        <f t="shared" si="9"/>
        <v>21.265947411581873</v>
      </c>
      <c r="P45" s="4">
        <f t="shared" si="10"/>
        <v>21.33261407824854</v>
      </c>
      <c r="Q45" s="4">
        <f t="shared" si="11"/>
        <v>319.98921117372811</v>
      </c>
      <c r="R45" s="4">
        <f t="shared" si="12"/>
        <v>283.34785785991329</v>
      </c>
      <c r="S45" s="4">
        <f t="shared" si="13"/>
        <v>1.6698973285649097E-2</v>
      </c>
      <c r="T45" s="4">
        <f t="shared" si="14"/>
        <v>23.436156902835958</v>
      </c>
      <c r="U45" s="4">
        <f t="shared" si="56"/>
        <v>0.40903810196848422</v>
      </c>
      <c r="V45" s="4">
        <f t="shared" si="15"/>
        <v>36.641353313814818</v>
      </c>
      <c r="W45" s="4">
        <f t="shared" si="16"/>
        <v>0.63951225771260367</v>
      </c>
      <c r="X45" s="4">
        <f t="shared" si="17"/>
        <v>0.63951225771260367</v>
      </c>
      <c r="Y45" s="4">
        <f t="shared" si="18"/>
        <v>0.64961362291943925</v>
      </c>
      <c r="Z45" s="4">
        <f t="shared" si="19"/>
        <v>0.64961310528454996</v>
      </c>
      <c r="AA45" s="4">
        <f t="shared" si="20"/>
        <v>0.65978218744456452</v>
      </c>
      <c r="AB45" s="4">
        <f t="shared" si="21"/>
        <v>37.802734738482918</v>
      </c>
      <c r="AC45" s="4">
        <f t="shared" si="22"/>
        <v>321.1505925983962</v>
      </c>
      <c r="AD45" s="4">
        <f t="shared" si="23"/>
        <v>5.6051352355729449</v>
      </c>
      <c r="AE45" s="4">
        <f t="shared" si="24"/>
        <v>1.1613814246680931</v>
      </c>
      <c r="AF45" s="4">
        <f t="shared" si="25"/>
        <v>4.6455256986723725</v>
      </c>
      <c r="AG45" s="4">
        <f t="shared" si="26"/>
        <v>5.6467643213374323</v>
      </c>
      <c r="AH45" s="4">
        <f t="shared" si="27"/>
        <v>323.53576351768947</v>
      </c>
      <c r="AI45" s="4">
        <f t="shared" si="28"/>
        <v>21.569050901179299</v>
      </c>
      <c r="AJ45" s="4">
        <f t="shared" si="29"/>
        <v>-0.25214781248368295</v>
      </c>
      <c r="AK45" s="4">
        <f t="shared" si="30"/>
        <v>-14.447005468771126</v>
      </c>
      <c r="AL45" s="4">
        <f t="shared" si="31"/>
        <v>3.5465523439613662</v>
      </c>
      <c r="AM45" s="4">
        <f t="shared" si="32"/>
        <v>3.5465523439613662</v>
      </c>
      <c r="AN45" s="4">
        <f t="shared" si="33"/>
        <v>14.186209375845465</v>
      </c>
      <c r="AO45" s="4">
        <f t="shared" si="34"/>
        <v>9.5406836771730923</v>
      </c>
      <c r="AP45" s="4">
        <f t="shared" si="35"/>
        <v>4</v>
      </c>
      <c r="AQ45" s="4">
        <f t="shared" si="36"/>
        <v>18.186209375845465</v>
      </c>
      <c r="AR45" s="4">
        <f t="shared" si="37"/>
        <v>12.303103489597424</v>
      </c>
      <c r="AS45" s="4">
        <f t="shared" si="38"/>
        <v>-0.30310348959742583</v>
      </c>
      <c r="AT45" s="4">
        <f t="shared" si="39"/>
        <v>-7.935230801639194E-2</v>
      </c>
      <c r="AU45" s="4">
        <f t="shared" si="40"/>
        <v>0.66264339751815549</v>
      </c>
      <c r="AV45" s="4">
        <f t="shared" si="41"/>
        <v>0.65297703945210539</v>
      </c>
      <c r="AW45" s="4">
        <f t="shared" si="42"/>
        <v>37.412828479553085</v>
      </c>
      <c r="AX45" s="4">
        <f t="shared" si="43"/>
        <v>6.0517137262768445E-2</v>
      </c>
      <c r="AY45" s="4">
        <f t="shared" si="44"/>
        <v>-0.62325326633309275</v>
      </c>
      <c r="AZ45" s="4">
        <f t="shared" si="45"/>
        <v>3.0447973049048489</v>
      </c>
      <c r="BA45" s="4">
        <f t="shared" si="46"/>
        <v>174.45403504385553</v>
      </c>
      <c r="BB45" s="4">
        <f t="shared" si="47"/>
        <v>5.2268060343333547</v>
      </c>
      <c r="BC45" s="4">
        <f t="shared" si="48"/>
        <v>7.0762974552640694</v>
      </c>
      <c r="BD45" s="4">
        <f t="shared" si="49"/>
        <v>17.52990952393078</v>
      </c>
      <c r="BE45" s="4">
        <f t="shared" si="50"/>
        <v>71.551235443345249</v>
      </c>
      <c r="BF45" s="4">
        <f t="shared" si="51"/>
        <v>108.44876455665475</v>
      </c>
      <c r="BG45" s="4">
        <f t="shared" si="52"/>
        <v>251.55123544334526</v>
      </c>
    </row>
    <row r="46" spans="1:59" x14ac:dyDescent="0.2">
      <c r="A46" s="3">
        <f t="shared" si="57"/>
        <v>45333</v>
      </c>
      <c r="B46" s="1">
        <f t="shared" si="53"/>
        <v>2024</v>
      </c>
      <c r="C46" s="1">
        <f t="shared" si="58"/>
        <v>2</v>
      </c>
      <c r="D46" s="1">
        <f t="shared" si="59"/>
        <v>11</v>
      </c>
      <c r="E46" s="1">
        <v>12</v>
      </c>
      <c r="F46" s="1">
        <f t="shared" si="0"/>
        <v>2023</v>
      </c>
      <c r="G46" s="1">
        <f t="shared" si="1"/>
        <v>14</v>
      </c>
      <c r="H46" s="1">
        <f t="shared" si="2"/>
        <v>10</v>
      </c>
      <c r="I46" s="1">
        <f t="shared" si="3"/>
        <v>20</v>
      </c>
      <c r="J46" s="1">
        <f t="shared" si="4"/>
        <v>-13</v>
      </c>
      <c r="K46" s="4">
        <f t="shared" si="5"/>
        <v>8806.9166666666279</v>
      </c>
      <c r="L46" s="4">
        <f t="shared" si="6"/>
        <v>0.2411202372804005</v>
      </c>
      <c r="M46" s="4">
        <f t="shared" si="7"/>
        <v>290.9748585447669</v>
      </c>
      <c r="N46" s="4">
        <f t="shared" si="8"/>
        <v>19.398323902984462</v>
      </c>
      <c r="O46" s="4">
        <f t="shared" si="9"/>
        <v>21.331657236317795</v>
      </c>
      <c r="P46" s="4">
        <f t="shared" si="10"/>
        <v>21.398323902984462</v>
      </c>
      <c r="Q46" s="4">
        <f t="shared" si="11"/>
        <v>320.9748585447669</v>
      </c>
      <c r="R46" s="4">
        <f t="shared" si="12"/>
        <v>283.34790440337667</v>
      </c>
      <c r="S46" s="4">
        <f t="shared" si="13"/>
        <v>1.6698972190508782E-2</v>
      </c>
      <c r="T46" s="4">
        <f t="shared" si="14"/>
        <v>23.436156546915353</v>
      </c>
      <c r="U46" s="4">
        <f t="shared" si="56"/>
        <v>0.4090380957564978</v>
      </c>
      <c r="V46" s="4">
        <f t="shared" si="15"/>
        <v>37.626954141390229</v>
      </c>
      <c r="W46" s="4">
        <f t="shared" si="16"/>
        <v>0.65671423726417544</v>
      </c>
      <c r="X46" s="4">
        <f t="shared" si="17"/>
        <v>0.65671423726417544</v>
      </c>
      <c r="Y46" s="4">
        <f t="shared" si="18"/>
        <v>0.6670459000907939</v>
      </c>
      <c r="Z46" s="4">
        <f t="shared" si="19"/>
        <v>0.66704534627402434</v>
      </c>
      <c r="AA46" s="4">
        <f t="shared" si="20"/>
        <v>0.6774453089052257</v>
      </c>
      <c r="AB46" s="4">
        <f t="shared" si="21"/>
        <v>38.814757051205753</v>
      </c>
      <c r="AC46" s="4">
        <f t="shared" si="22"/>
        <v>322.16266145458241</v>
      </c>
      <c r="AD46" s="4">
        <f t="shared" si="23"/>
        <v>5.6227991693702872</v>
      </c>
      <c r="AE46" s="4">
        <f t="shared" si="24"/>
        <v>1.1878029098155025</v>
      </c>
      <c r="AF46" s="4">
        <f t="shared" si="25"/>
        <v>4.7512116392620101</v>
      </c>
      <c r="AG46" s="4">
        <f t="shared" si="26"/>
        <v>5.6640217068655092</v>
      </c>
      <c r="AH46" s="4">
        <f t="shared" si="27"/>
        <v>324.52453887387838</v>
      </c>
      <c r="AI46" s="4">
        <f t="shared" si="28"/>
        <v>21.634969258258558</v>
      </c>
      <c r="AJ46" s="4">
        <f t="shared" si="29"/>
        <v>-0.2464620035210478</v>
      </c>
      <c r="AK46" s="4">
        <f t="shared" si="30"/>
        <v>-14.121232612094474</v>
      </c>
      <c r="AL46" s="4">
        <f t="shared" si="31"/>
        <v>3.5496803291114816</v>
      </c>
      <c r="AM46" s="4">
        <f t="shared" si="32"/>
        <v>3.5496803291114816</v>
      </c>
      <c r="AN46" s="4">
        <f t="shared" si="33"/>
        <v>14.198721316445926</v>
      </c>
      <c r="AO46" s="4">
        <f t="shared" si="34"/>
        <v>9.4475096771839162</v>
      </c>
      <c r="AP46" s="4">
        <f t="shared" si="35"/>
        <v>4</v>
      </c>
      <c r="AQ46" s="4">
        <f t="shared" si="36"/>
        <v>18.198721316445926</v>
      </c>
      <c r="AR46" s="4">
        <f t="shared" si="37"/>
        <v>12.303312021940766</v>
      </c>
      <c r="AS46" s="4">
        <f t="shared" si="38"/>
        <v>-0.30331202194076212</v>
      </c>
      <c r="AT46" s="4">
        <f t="shared" si="39"/>
        <v>-7.940690165621371E-2</v>
      </c>
      <c r="AU46" s="4">
        <f t="shared" si="40"/>
        <v>0.66264339751815549</v>
      </c>
      <c r="AV46" s="4">
        <f t="shared" si="41"/>
        <v>0.65864096002039085</v>
      </c>
      <c r="AW46" s="4">
        <f t="shared" si="42"/>
        <v>37.737347223613185</v>
      </c>
      <c r="AX46" s="4">
        <f t="shared" si="43"/>
        <v>6.0646414440971817E-2</v>
      </c>
      <c r="AY46" s="4">
        <f t="shared" si="44"/>
        <v>-0.62050486899019064</v>
      </c>
      <c r="AZ46" s="4">
        <f t="shared" si="45"/>
        <v>3.0441648859237795</v>
      </c>
      <c r="BA46" s="4">
        <f t="shared" si="46"/>
        <v>174.41780010535626</v>
      </c>
      <c r="BB46" s="4">
        <f t="shared" si="47"/>
        <v>5.2452195581646626</v>
      </c>
      <c r="BC46" s="4">
        <f t="shared" si="48"/>
        <v>7.0580924637761031</v>
      </c>
      <c r="BD46" s="4">
        <f t="shared" si="49"/>
        <v>17.548531580105429</v>
      </c>
      <c r="BE46" s="4">
        <f t="shared" si="50"/>
        <v>71.972865176612132</v>
      </c>
      <c r="BF46" s="4">
        <f t="shared" si="51"/>
        <v>108.02713482338787</v>
      </c>
      <c r="BG46" s="4">
        <f t="shared" si="52"/>
        <v>251.97286517661212</v>
      </c>
    </row>
    <row r="47" spans="1:59" x14ac:dyDescent="0.2">
      <c r="A47" s="3">
        <f t="shared" si="57"/>
        <v>45334</v>
      </c>
      <c r="B47" s="1">
        <f t="shared" si="53"/>
        <v>2024</v>
      </c>
      <c r="C47" s="1">
        <f t="shared" si="58"/>
        <v>2</v>
      </c>
      <c r="D47" s="1">
        <f t="shared" si="59"/>
        <v>12</v>
      </c>
      <c r="E47" s="1">
        <v>12</v>
      </c>
      <c r="F47" s="1">
        <f t="shared" si="0"/>
        <v>2023</v>
      </c>
      <c r="G47" s="1">
        <f t="shared" si="1"/>
        <v>14</v>
      </c>
      <c r="H47" s="1">
        <f t="shared" si="2"/>
        <v>10</v>
      </c>
      <c r="I47" s="1">
        <f t="shared" si="3"/>
        <v>20</v>
      </c>
      <c r="J47" s="1">
        <f t="shared" si="4"/>
        <v>-13</v>
      </c>
      <c r="K47" s="4">
        <f t="shared" si="5"/>
        <v>8807.9166666666279</v>
      </c>
      <c r="L47" s="4">
        <f t="shared" si="6"/>
        <v>0.24114761578827182</v>
      </c>
      <c r="M47" s="4">
        <f t="shared" si="7"/>
        <v>291.96050591627136</v>
      </c>
      <c r="N47" s="4">
        <f t="shared" si="8"/>
        <v>19.464033727751424</v>
      </c>
      <c r="O47" s="4">
        <f t="shared" si="9"/>
        <v>21.397367061084758</v>
      </c>
      <c r="P47" s="4">
        <f t="shared" si="10"/>
        <v>21.464033727751424</v>
      </c>
      <c r="Q47" s="4">
        <f t="shared" si="11"/>
        <v>321.96050591627136</v>
      </c>
      <c r="R47" s="4">
        <f t="shared" si="12"/>
        <v>283.34795094684006</v>
      </c>
      <c r="S47" s="4">
        <f t="shared" si="13"/>
        <v>1.6698971095368467E-2</v>
      </c>
      <c r="T47" s="4">
        <f t="shared" si="14"/>
        <v>23.436156190994751</v>
      </c>
      <c r="U47" s="4">
        <f t="shared" si="56"/>
        <v>0.40903808954451143</v>
      </c>
      <c r="V47" s="4">
        <f t="shared" si="15"/>
        <v>38.612554969431301</v>
      </c>
      <c r="W47" s="4">
        <f t="shared" si="16"/>
        <v>0.67391621682387459</v>
      </c>
      <c r="X47" s="4">
        <f t="shared" si="17"/>
        <v>0.67391621682387459</v>
      </c>
      <c r="Y47" s="4">
        <f t="shared" si="18"/>
        <v>0.68447499783410559</v>
      </c>
      <c r="Z47" s="4">
        <f t="shared" si="19"/>
        <v>0.6844744067241233</v>
      </c>
      <c r="AA47" s="4">
        <f t="shared" si="20"/>
        <v>0.69510198562030268</v>
      </c>
      <c r="AB47" s="4">
        <f t="shared" si="21"/>
        <v>39.826410107206584</v>
      </c>
      <c r="AC47" s="4">
        <f t="shared" si="22"/>
        <v>323.17436105404664</v>
      </c>
      <c r="AD47" s="4">
        <f t="shared" si="23"/>
        <v>5.6404566584220461</v>
      </c>
      <c r="AE47" s="4">
        <f t="shared" si="24"/>
        <v>1.2138551377752833</v>
      </c>
      <c r="AF47" s="4">
        <f t="shared" si="25"/>
        <v>4.8554205511011332</v>
      </c>
      <c r="AG47" s="4">
        <f t="shared" si="26"/>
        <v>5.6812232208487439</v>
      </c>
      <c r="AH47" s="4">
        <f t="shared" si="27"/>
        <v>325.51011302635305</v>
      </c>
      <c r="AI47" s="4">
        <f t="shared" si="28"/>
        <v>21.700674201756872</v>
      </c>
      <c r="AJ47" s="4">
        <f t="shared" si="29"/>
        <v>-0.24070804691868439</v>
      </c>
      <c r="AK47" s="4">
        <f t="shared" si="30"/>
        <v>-13.791555183277616</v>
      </c>
      <c r="AL47" s="4">
        <f t="shared" si="31"/>
        <v>3.5496071100816948</v>
      </c>
      <c r="AM47" s="4">
        <f t="shared" si="32"/>
        <v>3.5496071100816948</v>
      </c>
      <c r="AN47" s="4">
        <f t="shared" si="33"/>
        <v>14.198428440326779</v>
      </c>
      <c r="AO47" s="4">
        <f t="shared" si="34"/>
        <v>9.3430078892256461</v>
      </c>
      <c r="AP47" s="4">
        <f t="shared" si="35"/>
        <v>4</v>
      </c>
      <c r="AQ47" s="4">
        <f t="shared" si="36"/>
        <v>18.198428440326779</v>
      </c>
      <c r="AR47" s="4">
        <f t="shared" si="37"/>
        <v>12.303307140672112</v>
      </c>
      <c r="AS47" s="4">
        <f t="shared" si="38"/>
        <v>-0.30330714067211417</v>
      </c>
      <c r="AT47" s="4">
        <f t="shared" si="39"/>
        <v>-7.9405623743069989E-2</v>
      </c>
      <c r="AU47" s="4">
        <f t="shared" si="40"/>
        <v>0.66264339751815549</v>
      </c>
      <c r="AV47" s="4">
        <f t="shared" si="41"/>
        <v>0.66437691601886917</v>
      </c>
      <c r="AW47" s="4">
        <f t="shared" si="42"/>
        <v>38.065993293798741</v>
      </c>
      <c r="AX47" s="4">
        <f t="shared" si="43"/>
        <v>6.0732224066897468E-2</v>
      </c>
      <c r="AY47" s="4">
        <f t="shared" si="44"/>
        <v>-0.61770521428998604</v>
      </c>
      <c r="AZ47" s="4">
        <f t="shared" si="45"/>
        <v>3.043588528664988</v>
      </c>
      <c r="BA47" s="4">
        <f t="shared" si="46"/>
        <v>174.3847772669358</v>
      </c>
      <c r="BB47" s="4">
        <f t="shared" si="47"/>
        <v>5.2637822353304431</v>
      </c>
      <c r="BC47" s="4">
        <f t="shared" si="48"/>
        <v>7.0395249053416693</v>
      </c>
      <c r="BD47" s="4">
        <f t="shared" si="49"/>
        <v>17.567089376002556</v>
      </c>
      <c r="BE47" s="4">
        <f t="shared" si="50"/>
        <v>72.399135125441859</v>
      </c>
      <c r="BF47" s="4">
        <f t="shared" si="51"/>
        <v>107.60086487455814</v>
      </c>
      <c r="BG47" s="4">
        <f t="shared" si="52"/>
        <v>252.39913512544186</v>
      </c>
    </row>
    <row r="48" spans="1:59" x14ac:dyDescent="0.2">
      <c r="A48" s="3">
        <f t="shared" si="57"/>
        <v>45335</v>
      </c>
      <c r="B48" s="1">
        <f t="shared" si="53"/>
        <v>2024</v>
      </c>
      <c r="C48" s="1">
        <f t="shared" si="58"/>
        <v>2</v>
      </c>
      <c r="D48" s="1">
        <f t="shared" si="59"/>
        <v>13</v>
      </c>
      <c r="E48" s="1">
        <v>12</v>
      </c>
      <c r="F48" s="1">
        <f t="shared" si="0"/>
        <v>2023</v>
      </c>
      <c r="G48" s="1">
        <f t="shared" si="1"/>
        <v>14</v>
      </c>
      <c r="H48" s="1">
        <f t="shared" si="2"/>
        <v>10</v>
      </c>
      <c r="I48" s="1">
        <f t="shared" si="3"/>
        <v>20</v>
      </c>
      <c r="J48" s="1">
        <f t="shared" si="4"/>
        <v>-13</v>
      </c>
      <c r="K48" s="4">
        <f t="shared" si="5"/>
        <v>8808.9166666666279</v>
      </c>
      <c r="L48" s="4">
        <f t="shared" si="6"/>
        <v>0.24117499429614314</v>
      </c>
      <c r="M48" s="4">
        <f t="shared" si="7"/>
        <v>292.94615328777581</v>
      </c>
      <c r="N48" s="4">
        <f t="shared" si="8"/>
        <v>19.529743552518386</v>
      </c>
      <c r="O48" s="4">
        <f t="shared" si="9"/>
        <v>21.46307688585172</v>
      </c>
      <c r="P48" s="4">
        <f t="shared" si="10"/>
        <v>21.529743552518386</v>
      </c>
      <c r="Q48" s="4">
        <f t="shared" si="11"/>
        <v>322.94615328777581</v>
      </c>
      <c r="R48" s="4">
        <f t="shared" si="12"/>
        <v>283.34799749030344</v>
      </c>
      <c r="S48" s="4">
        <f t="shared" si="13"/>
        <v>1.6698970000228151E-2</v>
      </c>
      <c r="T48" s="4">
        <f t="shared" si="14"/>
        <v>23.43615583507415</v>
      </c>
      <c r="U48" s="4">
        <f t="shared" si="56"/>
        <v>0.40903808333252506</v>
      </c>
      <c r="V48" s="4">
        <f t="shared" si="15"/>
        <v>39.598155797472373</v>
      </c>
      <c r="W48" s="4">
        <f t="shared" si="16"/>
        <v>0.69111819638357386</v>
      </c>
      <c r="X48" s="4">
        <f t="shared" si="17"/>
        <v>0.69111819638357386</v>
      </c>
      <c r="Y48" s="4">
        <f t="shared" si="18"/>
        <v>0.70190084798561403</v>
      </c>
      <c r="Z48" s="4">
        <f t="shared" si="19"/>
        <v>0.70190021851624285</v>
      </c>
      <c r="AA48" s="4">
        <f t="shared" si="20"/>
        <v>0.71275208078314711</v>
      </c>
      <c r="AB48" s="4">
        <f t="shared" si="21"/>
        <v>40.83768606804184</v>
      </c>
      <c r="AC48" s="4">
        <f t="shared" si="22"/>
        <v>324.18568355834526</v>
      </c>
      <c r="AD48" s="4">
        <f t="shared" si="23"/>
        <v>5.6581075659215712</v>
      </c>
      <c r="AE48" s="4">
        <f t="shared" si="24"/>
        <v>1.2395302705694462</v>
      </c>
      <c r="AF48" s="4">
        <f t="shared" si="25"/>
        <v>4.9581210822777848</v>
      </c>
      <c r="AG48" s="4">
        <f t="shared" si="26"/>
        <v>5.6983695421428537</v>
      </c>
      <c r="AH48" s="4">
        <f t="shared" si="27"/>
        <v>326.49252487068082</v>
      </c>
      <c r="AI48" s="4">
        <f t="shared" si="28"/>
        <v>21.766168324712055</v>
      </c>
      <c r="AJ48" s="4">
        <f t="shared" si="29"/>
        <v>-0.23488796444899915</v>
      </c>
      <c r="AK48" s="4">
        <f t="shared" si="30"/>
        <v>-13.458089021346574</v>
      </c>
      <c r="AL48" s="4">
        <f t="shared" si="31"/>
        <v>3.5463715829050102</v>
      </c>
      <c r="AM48" s="4">
        <f t="shared" si="32"/>
        <v>3.5463715829050102</v>
      </c>
      <c r="AN48" s="4">
        <f t="shared" si="33"/>
        <v>14.185486331620041</v>
      </c>
      <c r="AO48" s="4">
        <f t="shared" si="34"/>
        <v>9.227365249342256</v>
      </c>
      <c r="AP48" s="4">
        <f t="shared" si="35"/>
        <v>4</v>
      </c>
      <c r="AQ48" s="4">
        <f t="shared" si="36"/>
        <v>18.185486331620041</v>
      </c>
      <c r="AR48" s="4">
        <f t="shared" si="37"/>
        <v>12.303091438860333</v>
      </c>
      <c r="AS48" s="4">
        <f t="shared" si="38"/>
        <v>-0.30309143886033496</v>
      </c>
      <c r="AT48" s="4">
        <f t="shared" si="39"/>
        <v>-7.9349153140799017E-2</v>
      </c>
      <c r="AU48" s="4">
        <f t="shared" si="40"/>
        <v>0.66264339751815549</v>
      </c>
      <c r="AV48" s="4">
        <f t="shared" si="41"/>
        <v>0.6701829061725838</v>
      </c>
      <c r="AW48" s="4">
        <f t="shared" si="42"/>
        <v>38.3986520255011</v>
      </c>
      <c r="AX48" s="4">
        <f t="shared" si="43"/>
        <v>6.0774798615114436E-2</v>
      </c>
      <c r="AY48" s="4">
        <f t="shared" si="44"/>
        <v>-0.614854644705219</v>
      </c>
      <c r="AZ48" s="4">
        <f t="shared" si="45"/>
        <v>3.0430685151557832</v>
      </c>
      <c r="BA48" s="4">
        <f t="shared" si="46"/>
        <v>174.35498268756857</v>
      </c>
      <c r="BB48" s="4">
        <f t="shared" si="47"/>
        <v>5.2824871602532619</v>
      </c>
      <c r="BC48" s="4">
        <f t="shared" si="48"/>
        <v>7.0206042786070713</v>
      </c>
      <c r="BD48" s="4">
        <f t="shared" si="49"/>
        <v>17.585578599113596</v>
      </c>
      <c r="BE48" s="4">
        <f t="shared" si="50"/>
        <v>72.829893592632089</v>
      </c>
      <c r="BF48" s="4">
        <f t="shared" si="51"/>
        <v>107.17010640736791</v>
      </c>
      <c r="BG48" s="4">
        <f t="shared" si="52"/>
        <v>252.82989359263209</v>
      </c>
    </row>
    <row r="49" spans="1:59" x14ac:dyDescent="0.2">
      <c r="A49" s="3">
        <f t="shared" si="57"/>
        <v>45336</v>
      </c>
      <c r="B49" s="1">
        <f t="shared" si="53"/>
        <v>2024</v>
      </c>
      <c r="C49" s="1">
        <f t="shared" si="58"/>
        <v>2</v>
      </c>
      <c r="D49" s="1">
        <f t="shared" si="59"/>
        <v>14</v>
      </c>
      <c r="E49" s="1">
        <v>12</v>
      </c>
      <c r="F49" s="1">
        <f t="shared" si="0"/>
        <v>2023</v>
      </c>
      <c r="G49" s="1">
        <f t="shared" si="1"/>
        <v>14</v>
      </c>
      <c r="H49" s="1">
        <f t="shared" si="2"/>
        <v>10</v>
      </c>
      <c r="I49" s="1">
        <f t="shared" si="3"/>
        <v>20</v>
      </c>
      <c r="J49" s="1">
        <f t="shared" si="4"/>
        <v>-13</v>
      </c>
      <c r="K49" s="4">
        <f t="shared" si="5"/>
        <v>8809.9166666666279</v>
      </c>
      <c r="L49" s="4">
        <f t="shared" si="6"/>
        <v>0.24120237280401446</v>
      </c>
      <c r="M49" s="4">
        <f t="shared" si="7"/>
        <v>293.93180065928027</v>
      </c>
      <c r="N49" s="4">
        <f t="shared" si="8"/>
        <v>19.595453377285352</v>
      </c>
      <c r="O49" s="4">
        <f t="shared" si="9"/>
        <v>21.528786710618686</v>
      </c>
      <c r="P49" s="4">
        <f t="shared" si="10"/>
        <v>21.595453377285352</v>
      </c>
      <c r="Q49" s="4">
        <f t="shared" si="11"/>
        <v>323.93180065928027</v>
      </c>
      <c r="R49" s="4">
        <f t="shared" si="12"/>
        <v>283.34804403376683</v>
      </c>
      <c r="S49" s="4">
        <f t="shared" si="13"/>
        <v>1.669896890508784E-2</v>
      </c>
      <c r="T49" s="4">
        <f t="shared" si="14"/>
        <v>23.436155479153548</v>
      </c>
      <c r="U49" s="4">
        <f t="shared" si="56"/>
        <v>0.40903807712053869</v>
      </c>
      <c r="V49" s="4">
        <f t="shared" si="15"/>
        <v>40.583756625513445</v>
      </c>
      <c r="W49" s="4">
        <f t="shared" si="16"/>
        <v>0.70832017594327301</v>
      </c>
      <c r="X49" s="4">
        <f t="shared" si="17"/>
        <v>0.70832017594327301</v>
      </c>
      <c r="Y49" s="4">
        <f t="shared" si="18"/>
        <v>0.71932338350032499</v>
      </c>
      <c r="Z49" s="4">
        <f t="shared" si="19"/>
        <v>0.71932271465426778</v>
      </c>
      <c r="AA49" s="4">
        <f t="shared" si="20"/>
        <v>0.73039545992937727</v>
      </c>
      <c r="AB49" s="4">
        <f t="shared" si="21"/>
        <v>41.848577229469953</v>
      </c>
      <c r="AC49" s="4">
        <f t="shared" si="22"/>
        <v>325.19662126323681</v>
      </c>
      <c r="AD49" s="4">
        <f t="shared" si="23"/>
        <v>5.675751757404484</v>
      </c>
      <c r="AE49" s="4">
        <f t="shared" si="24"/>
        <v>1.2648206039565366</v>
      </c>
      <c r="AF49" s="4">
        <f t="shared" si="25"/>
        <v>5.0592824158261465</v>
      </c>
      <c r="AG49" s="4">
        <f t="shared" si="26"/>
        <v>5.7154614014636227</v>
      </c>
      <c r="AH49" s="4">
        <f t="shared" si="27"/>
        <v>327.47181627379223</v>
      </c>
      <c r="AI49" s="4">
        <f t="shared" si="28"/>
        <v>21.831454418252815</v>
      </c>
      <c r="AJ49" s="4">
        <f t="shared" si="29"/>
        <v>-0.22900377742228645</v>
      </c>
      <c r="AK49" s="4">
        <f t="shared" si="30"/>
        <v>-13.120949938850304</v>
      </c>
      <c r="AL49" s="4">
        <f t="shared" si="31"/>
        <v>3.5400156145119581</v>
      </c>
      <c r="AM49" s="4">
        <f t="shared" si="32"/>
        <v>3.5400156145119581</v>
      </c>
      <c r="AN49" s="4">
        <f t="shared" si="33"/>
        <v>14.160062458047832</v>
      </c>
      <c r="AO49" s="4">
        <f t="shared" si="34"/>
        <v>9.100780042221686</v>
      </c>
      <c r="AP49" s="4">
        <f t="shared" si="35"/>
        <v>4</v>
      </c>
      <c r="AQ49" s="4">
        <f t="shared" si="36"/>
        <v>18.160062458047832</v>
      </c>
      <c r="AR49" s="4">
        <f t="shared" si="37"/>
        <v>12.30266770763413</v>
      </c>
      <c r="AS49" s="4">
        <f t="shared" si="38"/>
        <v>-0.30266770763412865</v>
      </c>
      <c r="AT49" s="4">
        <f t="shared" si="39"/>
        <v>-7.9238220565186826E-2</v>
      </c>
      <c r="AU49" s="4">
        <f t="shared" si="40"/>
        <v>0.66264339751815549</v>
      </c>
      <c r="AV49" s="4">
        <f t="shared" si="41"/>
        <v>0.67605691848043792</v>
      </c>
      <c r="AW49" s="4">
        <f t="shared" si="42"/>
        <v>38.735208139549044</v>
      </c>
      <c r="AX49" s="4">
        <f t="shared" si="43"/>
        <v>6.0774419067724746E-2</v>
      </c>
      <c r="AY49" s="4">
        <f t="shared" si="44"/>
        <v>-0.61195352389152891</v>
      </c>
      <c r="AZ49" s="4">
        <f t="shared" si="45"/>
        <v>3.0426050887457472</v>
      </c>
      <c r="BA49" s="4">
        <f t="shared" si="46"/>
        <v>174.32843031015861</v>
      </c>
      <c r="BB49" s="4">
        <f t="shared" si="47"/>
        <v>5.301327611187304</v>
      </c>
      <c r="BC49" s="4">
        <f t="shared" si="48"/>
        <v>7.0013400964468264</v>
      </c>
      <c r="BD49" s="4">
        <f t="shared" si="49"/>
        <v>17.603995318821433</v>
      </c>
      <c r="BE49" s="4">
        <f t="shared" si="50"/>
        <v>73.26498996171776</v>
      </c>
      <c r="BF49" s="4">
        <f t="shared" si="51"/>
        <v>106.73501003828224</v>
      </c>
      <c r="BG49" s="4">
        <f t="shared" si="52"/>
        <v>253.26498996171776</v>
      </c>
    </row>
    <row r="50" spans="1:59" x14ac:dyDescent="0.2">
      <c r="A50" s="3">
        <f t="shared" si="57"/>
        <v>45337</v>
      </c>
      <c r="B50" s="1">
        <f t="shared" si="53"/>
        <v>2024</v>
      </c>
      <c r="C50" s="1">
        <f t="shared" si="58"/>
        <v>2</v>
      </c>
      <c r="D50" s="1">
        <f t="shared" si="59"/>
        <v>15</v>
      </c>
      <c r="E50" s="1">
        <v>12</v>
      </c>
      <c r="F50" s="1">
        <f t="shared" si="0"/>
        <v>2023</v>
      </c>
      <c r="G50" s="1">
        <f t="shared" si="1"/>
        <v>14</v>
      </c>
      <c r="H50" s="1">
        <f t="shared" si="2"/>
        <v>10</v>
      </c>
      <c r="I50" s="1">
        <f t="shared" si="3"/>
        <v>20</v>
      </c>
      <c r="J50" s="1">
        <f t="shared" si="4"/>
        <v>-13</v>
      </c>
      <c r="K50" s="4">
        <f t="shared" si="5"/>
        <v>8810.9166666666279</v>
      </c>
      <c r="L50" s="4">
        <f t="shared" si="6"/>
        <v>0.24122975131188576</v>
      </c>
      <c r="M50" s="4">
        <f t="shared" si="7"/>
        <v>294.91744803078473</v>
      </c>
      <c r="N50" s="4">
        <f t="shared" si="8"/>
        <v>19.661163202052315</v>
      </c>
      <c r="O50" s="4">
        <f t="shared" si="9"/>
        <v>21.594496535385648</v>
      </c>
      <c r="P50" s="4">
        <f t="shared" si="10"/>
        <v>21.661163202052315</v>
      </c>
      <c r="Q50" s="4">
        <f t="shared" si="11"/>
        <v>324.91744803078473</v>
      </c>
      <c r="R50" s="4">
        <f t="shared" si="12"/>
        <v>283.34809057723021</v>
      </c>
      <c r="S50" s="4">
        <f t="shared" si="13"/>
        <v>1.6698967809947524E-2</v>
      </c>
      <c r="T50" s="4">
        <f t="shared" si="14"/>
        <v>23.436155123232943</v>
      </c>
      <c r="U50" s="4">
        <f t="shared" si="56"/>
        <v>0.40903807090855226</v>
      </c>
      <c r="V50" s="4">
        <f t="shared" si="15"/>
        <v>41.569357453554517</v>
      </c>
      <c r="W50" s="4">
        <f t="shared" si="16"/>
        <v>0.72552215550297217</v>
      </c>
      <c r="X50" s="4">
        <f t="shared" si="17"/>
        <v>0.72552215550297217</v>
      </c>
      <c r="Y50" s="4">
        <f t="shared" si="18"/>
        <v>0.73674253846445492</v>
      </c>
      <c r="Z50" s="4">
        <f t="shared" si="19"/>
        <v>0.73674182927689147</v>
      </c>
      <c r="AA50" s="4">
        <f t="shared" si="20"/>
        <v>0.74803199097002393</v>
      </c>
      <c r="AB50" s="4">
        <f t="shared" si="21"/>
        <v>42.859076023350475</v>
      </c>
      <c r="AC50" s="4">
        <f t="shared" si="22"/>
        <v>326.20716660058071</v>
      </c>
      <c r="AD50" s="4">
        <f t="shared" si="23"/>
        <v>5.693389100781812</v>
      </c>
      <c r="AE50" s="4">
        <f t="shared" si="24"/>
        <v>1.2897185697959799</v>
      </c>
      <c r="AF50" s="4">
        <f t="shared" si="25"/>
        <v>5.1588742791839195</v>
      </c>
      <c r="AG50" s="4">
        <f t="shared" si="26"/>
        <v>5.7324995793948599</v>
      </c>
      <c r="AH50" s="4">
        <f t="shared" si="27"/>
        <v>328.44803195984503</v>
      </c>
      <c r="AI50" s="4">
        <f t="shared" si="28"/>
        <v>21.896535463989668</v>
      </c>
      <c r="AJ50" s="4">
        <f t="shared" si="29"/>
        <v>-0.22305750581267497</v>
      </c>
      <c r="AK50" s="4">
        <f t="shared" si="30"/>
        <v>-12.780253671781104</v>
      </c>
      <c r="AL50" s="4">
        <f t="shared" si="31"/>
        <v>3.5305839290602989</v>
      </c>
      <c r="AM50" s="4">
        <f t="shared" si="32"/>
        <v>3.5305839290602989</v>
      </c>
      <c r="AN50" s="4">
        <f t="shared" si="33"/>
        <v>14.122335716241196</v>
      </c>
      <c r="AO50" s="4">
        <f t="shared" si="34"/>
        <v>8.9634614370572763</v>
      </c>
      <c r="AP50" s="4">
        <f t="shared" si="35"/>
        <v>4</v>
      </c>
      <c r="AQ50" s="4">
        <f t="shared" si="36"/>
        <v>18.122335716241196</v>
      </c>
      <c r="AR50" s="4">
        <f t="shared" si="37"/>
        <v>12.30203892860402</v>
      </c>
      <c r="AS50" s="4">
        <f t="shared" si="38"/>
        <v>-0.30203892860401993</v>
      </c>
      <c r="AT50" s="4">
        <f t="shared" si="39"/>
        <v>-7.9073606600043422E-2</v>
      </c>
      <c r="AU50" s="4">
        <f t="shared" si="40"/>
        <v>0.66264339751815549</v>
      </c>
      <c r="AV50" s="4">
        <f t="shared" si="41"/>
        <v>0.68199693122953076</v>
      </c>
      <c r="AW50" s="4">
        <f t="shared" si="42"/>
        <v>39.075545800325962</v>
      </c>
      <c r="AX50" s="4">
        <f t="shared" si="43"/>
        <v>6.0731414393155395E-2</v>
      </c>
      <c r="AY50" s="4">
        <f t="shared" si="44"/>
        <v>-0.60900223717357527</v>
      </c>
      <c r="AZ50" s="4">
        <f t="shared" si="45"/>
        <v>3.0421984541589118</v>
      </c>
      <c r="BA50" s="4">
        <f t="shared" si="46"/>
        <v>174.3051318645289</v>
      </c>
      <c r="BB50" s="4">
        <f t="shared" si="47"/>
        <v>5.3202970498110611</v>
      </c>
      <c r="BC50" s="4">
        <f t="shared" si="48"/>
        <v>6.9817418787929588</v>
      </c>
      <c r="BD50" s="4">
        <f t="shared" si="49"/>
        <v>17.62233597841508</v>
      </c>
      <c r="BE50" s="4">
        <f t="shared" si="50"/>
        <v>73.70427474105459</v>
      </c>
      <c r="BF50" s="4">
        <f t="shared" si="51"/>
        <v>106.29572525894541</v>
      </c>
      <c r="BG50" s="4">
        <f t="shared" si="52"/>
        <v>253.70427474105458</v>
      </c>
    </row>
    <row r="51" spans="1:59" x14ac:dyDescent="0.2">
      <c r="A51" s="3">
        <f t="shared" si="57"/>
        <v>45338</v>
      </c>
      <c r="B51" s="1">
        <f t="shared" si="53"/>
        <v>2024</v>
      </c>
      <c r="C51" s="1">
        <f t="shared" si="58"/>
        <v>2</v>
      </c>
      <c r="D51" s="1">
        <f t="shared" si="59"/>
        <v>16</v>
      </c>
      <c r="E51" s="1">
        <v>12</v>
      </c>
      <c r="F51" s="1">
        <f t="shared" si="0"/>
        <v>2023</v>
      </c>
      <c r="G51" s="1">
        <f t="shared" si="1"/>
        <v>14</v>
      </c>
      <c r="H51" s="1">
        <f t="shared" si="2"/>
        <v>10</v>
      </c>
      <c r="I51" s="1">
        <f t="shared" si="3"/>
        <v>20</v>
      </c>
      <c r="J51" s="1">
        <f t="shared" si="4"/>
        <v>-13</v>
      </c>
      <c r="K51" s="4">
        <f t="shared" si="5"/>
        <v>8811.9166666666279</v>
      </c>
      <c r="L51" s="4">
        <f t="shared" si="6"/>
        <v>0.24125712981975708</v>
      </c>
      <c r="M51" s="4">
        <f t="shared" si="7"/>
        <v>295.90309540182352</v>
      </c>
      <c r="N51" s="4">
        <f t="shared" si="8"/>
        <v>19.726873026788233</v>
      </c>
      <c r="O51" s="4">
        <f t="shared" si="9"/>
        <v>21.660206360121567</v>
      </c>
      <c r="P51" s="4">
        <f t="shared" si="10"/>
        <v>21.726873026788233</v>
      </c>
      <c r="Q51" s="4">
        <f t="shared" si="11"/>
        <v>325.90309540182352</v>
      </c>
      <c r="R51" s="4">
        <f t="shared" si="12"/>
        <v>283.34813712069359</v>
      </c>
      <c r="S51" s="4">
        <f t="shared" si="13"/>
        <v>1.6698966714807209E-2</v>
      </c>
      <c r="T51" s="4">
        <f t="shared" si="14"/>
        <v>23.436154767312342</v>
      </c>
      <c r="U51" s="4">
        <f t="shared" si="56"/>
        <v>0.4090380646965659</v>
      </c>
      <c r="V51" s="4">
        <f t="shared" si="15"/>
        <v>42.554958281129927</v>
      </c>
      <c r="W51" s="4">
        <f t="shared" si="16"/>
        <v>0.74272413505454393</v>
      </c>
      <c r="X51" s="4">
        <f t="shared" si="17"/>
        <v>0.74272413505454393</v>
      </c>
      <c r="Y51" s="4">
        <f t="shared" si="18"/>
        <v>0.75415824810736143</v>
      </c>
      <c r="Z51" s="4">
        <f t="shared" si="19"/>
        <v>0.7541574976694122</v>
      </c>
      <c r="AA51" s="4">
        <f t="shared" si="20"/>
        <v>0.76566154422348698</v>
      </c>
      <c r="AB51" s="4">
        <f t="shared" si="21"/>
        <v>43.869175019475037</v>
      </c>
      <c r="AC51" s="4">
        <f t="shared" si="22"/>
        <v>327.21731214016864</v>
      </c>
      <c r="AD51" s="4">
        <f t="shared" si="23"/>
        <v>5.7110194663719556</v>
      </c>
      <c r="AE51" s="4">
        <f t="shared" si="24"/>
        <v>1.3142167383451238</v>
      </c>
      <c r="AF51" s="4">
        <f t="shared" si="25"/>
        <v>5.256866953380495</v>
      </c>
      <c r="AG51" s="4">
        <f t="shared" si="26"/>
        <v>5.7494849044040084</v>
      </c>
      <c r="AH51" s="4">
        <f t="shared" si="27"/>
        <v>329.42121939652725</v>
      </c>
      <c r="AI51" s="4">
        <f t="shared" si="28"/>
        <v>21.96141462643515</v>
      </c>
      <c r="AJ51" s="4">
        <f t="shared" si="29"/>
        <v>-0.21705116743986855</v>
      </c>
      <c r="AK51" s="4">
        <f t="shared" si="30"/>
        <v>-12.43611583269182</v>
      </c>
      <c r="AL51" s="4">
        <f t="shared" si="31"/>
        <v>3.5181239947037284</v>
      </c>
      <c r="AM51" s="4">
        <f t="shared" si="32"/>
        <v>3.5181239947037284</v>
      </c>
      <c r="AN51" s="4">
        <f t="shared" si="33"/>
        <v>14.072495978814914</v>
      </c>
      <c r="AO51" s="4">
        <f t="shared" si="34"/>
        <v>8.8156290254344185</v>
      </c>
      <c r="AP51" s="4">
        <f t="shared" si="35"/>
        <v>4</v>
      </c>
      <c r="AQ51" s="4">
        <f t="shared" si="36"/>
        <v>18.072495978814914</v>
      </c>
      <c r="AR51" s="4">
        <f t="shared" si="37"/>
        <v>12.301208266313582</v>
      </c>
      <c r="AS51" s="4">
        <f t="shared" si="38"/>
        <v>-0.30120826631358355</v>
      </c>
      <c r="AT51" s="4">
        <f t="shared" si="39"/>
        <v>-7.8856139720939342E-2</v>
      </c>
      <c r="AU51" s="4">
        <f t="shared" si="40"/>
        <v>0.66264339751815549</v>
      </c>
      <c r="AV51" s="4">
        <f t="shared" si="41"/>
        <v>0.68800091398613872</v>
      </c>
      <c r="AW51" s="4">
        <f t="shared" si="42"/>
        <v>39.41954867254892</v>
      </c>
      <c r="AX51" s="4">
        <f t="shared" si="43"/>
        <v>6.0646160966264559E-2</v>
      </c>
      <c r="AY51" s="4">
        <f t="shared" si="44"/>
        <v>-0.60600119201453806</v>
      </c>
      <c r="AZ51" s="4">
        <f t="shared" si="45"/>
        <v>3.0418487775456833</v>
      </c>
      <c r="BA51" s="4">
        <f t="shared" si="46"/>
        <v>174.28509687039647</v>
      </c>
      <c r="BB51" s="4">
        <f t="shared" si="47"/>
        <v>5.339389120280928</v>
      </c>
      <c r="BC51" s="4">
        <f t="shared" si="48"/>
        <v>6.9618191460326537</v>
      </c>
      <c r="BD51" s="4">
        <f t="shared" si="49"/>
        <v>17.640597386594511</v>
      </c>
      <c r="BE51" s="4">
        <f t="shared" si="50"/>
        <v>74.147599601830507</v>
      </c>
      <c r="BF51" s="4">
        <f t="shared" si="51"/>
        <v>105.85240039816949</v>
      </c>
      <c r="BG51" s="4">
        <f t="shared" si="52"/>
        <v>254.14759960183051</v>
      </c>
    </row>
    <row r="52" spans="1:59" x14ac:dyDescent="0.2">
      <c r="A52" s="3">
        <f t="shared" si="57"/>
        <v>45339</v>
      </c>
      <c r="B52" s="1">
        <f t="shared" si="53"/>
        <v>2024</v>
      </c>
      <c r="C52" s="1">
        <f t="shared" si="58"/>
        <v>2</v>
      </c>
      <c r="D52" s="1">
        <f t="shared" si="59"/>
        <v>17</v>
      </c>
      <c r="E52" s="1">
        <v>12</v>
      </c>
      <c r="F52" s="1">
        <f t="shared" si="0"/>
        <v>2023</v>
      </c>
      <c r="G52" s="1">
        <f t="shared" si="1"/>
        <v>14</v>
      </c>
      <c r="H52" s="1">
        <f t="shared" si="2"/>
        <v>10</v>
      </c>
      <c r="I52" s="1">
        <f t="shared" si="3"/>
        <v>20</v>
      </c>
      <c r="J52" s="1">
        <f t="shared" si="4"/>
        <v>-13</v>
      </c>
      <c r="K52" s="4">
        <f t="shared" si="5"/>
        <v>8812.9166666666279</v>
      </c>
      <c r="L52" s="4">
        <f t="shared" si="6"/>
        <v>0.24128450832762841</v>
      </c>
      <c r="M52" s="4">
        <f t="shared" si="7"/>
        <v>296.88874277332798</v>
      </c>
      <c r="N52" s="4">
        <f t="shared" si="8"/>
        <v>19.792582851555199</v>
      </c>
      <c r="O52" s="4">
        <f t="shared" si="9"/>
        <v>21.725916184888533</v>
      </c>
      <c r="P52" s="4">
        <f t="shared" si="10"/>
        <v>21.792582851555199</v>
      </c>
      <c r="Q52" s="4">
        <f t="shared" si="11"/>
        <v>326.88874277332798</v>
      </c>
      <c r="R52" s="4">
        <f t="shared" si="12"/>
        <v>283.34818366415698</v>
      </c>
      <c r="S52" s="4">
        <f t="shared" si="13"/>
        <v>1.6698965619666894E-2</v>
      </c>
      <c r="T52" s="4">
        <f t="shared" si="14"/>
        <v>23.43615441139174</v>
      </c>
      <c r="U52" s="4">
        <f t="shared" si="56"/>
        <v>0.40903805848457953</v>
      </c>
      <c r="V52" s="4">
        <f t="shared" si="15"/>
        <v>43.540559109170999</v>
      </c>
      <c r="W52" s="4">
        <f t="shared" si="16"/>
        <v>0.75992611461424309</v>
      </c>
      <c r="X52" s="4">
        <f t="shared" si="17"/>
        <v>0.75992611461424309</v>
      </c>
      <c r="Y52" s="4">
        <f t="shared" si="18"/>
        <v>0.77157044885408532</v>
      </c>
      <c r="Z52" s="4">
        <f t="shared" si="19"/>
        <v>0.7715696563161305</v>
      </c>
      <c r="AA52" s="4">
        <f t="shared" si="20"/>
        <v>0.78328399248791969</v>
      </c>
      <c r="AB52" s="4">
        <f t="shared" si="21"/>
        <v>44.878866929714675</v>
      </c>
      <c r="AC52" s="4">
        <f t="shared" si="22"/>
        <v>328.22705059387164</v>
      </c>
      <c r="AD52" s="4">
        <f t="shared" si="23"/>
        <v>5.7286427269730691</v>
      </c>
      <c r="AE52" s="4">
        <f t="shared" si="24"/>
        <v>1.3383078205436618</v>
      </c>
      <c r="AF52" s="4">
        <f t="shared" si="25"/>
        <v>5.3532312821746473</v>
      </c>
      <c r="AG52" s="4">
        <f t="shared" si="26"/>
        <v>5.7664182509098438</v>
      </c>
      <c r="AH52" s="4">
        <f t="shared" si="27"/>
        <v>330.39142868434425</v>
      </c>
      <c r="AI52" s="4">
        <f t="shared" si="28"/>
        <v>22.026095245622951</v>
      </c>
      <c r="AJ52" s="4">
        <f t="shared" si="29"/>
        <v>-0.21098677719127776</v>
      </c>
      <c r="AK52" s="4">
        <f t="shared" si="30"/>
        <v>-12.088651866127277</v>
      </c>
      <c r="AL52" s="4">
        <f t="shared" si="31"/>
        <v>3.5026859110162718</v>
      </c>
      <c r="AM52" s="4">
        <f t="shared" si="32"/>
        <v>3.5026859110162718</v>
      </c>
      <c r="AN52" s="4">
        <f t="shared" si="33"/>
        <v>14.010743644065087</v>
      </c>
      <c r="AO52" s="4">
        <f t="shared" si="34"/>
        <v>8.6575123618904399</v>
      </c>
      <c r="AP52" s="4">
        <f t="shared" si="35"/>
        <v>4</v>
      </c>
      <c r="AQ52" s="4">
        <f t="shared" si="36"/>
        <v>18.010743644065087</v>
      </c>
      <c r="AR52" s="4">
        <f t="shared" si="37"/>
        <v>12.300179060734418</v>
      </c>
      <c r="AS52" s="4">
        <f t="shared" si="38"/>
        <v>-0.30017906073441836</v>
      </c>
      <c r="AT52" s="4">
        <f t="shared" si="39"/>
        <v>-7.8586694330394419E-2</v>
      </c>
      <c r="AU52" s="4">
        <f t="shared" si="40"/>
        <v>0.66264339751815549</v>
      </c>
      <c r="AV52" s="4">
        <f t="shared" si="41"/>
        <v>0.69406682857727686</v>
      </c>
      <c r="AW52" s="4">
        <f t="shared" si="42"/>
        <v>39.767099977507961</v>
      </c>
      <c r="AX52" s="4">
        <f t="shared" si="43"/>
        <v>6.0519081930401057E-2</v>
      </c>
      <c r="AY52" s="4">
        <f t="shared" si="44"/>
        <v>-0.60295081846085152</v>
      </c>
      <c r="AZ52" s="4">
        <f t="shared" si="45"/>
        <v>3.0415561865316172</v>
      </c>
      <c r="BA52" s="4">
        <f t="shared" si="46"/>
        <v>174.26833264016702</v>
      </c>
      <c r="BB52" s="4">
        <f t="shared" si="47"/>
        <v>5.3585976478271418</v>
      </c>
      <c r="BC52" s="4">
        <f t="shared" si="48"/>
        <v>6.9415814129072766</v>
      </c>
      <c r="BD52" s="4">
        <f t="shared" si="49"/>
        <v>17.658776708561561</v>
      </c>
      <c r="BE52" s="4">
        <f t="shared" si="50"/>
        <v>74.594817411336209</v>
      </c>
      <c r="BF52" s="4">
        <f t="shared" si="51"/>
        <v>105.40518258866379</v>
      </c>
      <c r="BG52" s="4">
        <f t="shared" si="52"/>
        <v>254.59481741133621</v>
      </c>
    </row>
    <row r="53" spans="1:59" x14ac:dyDescent="0.2">
      <c r="A53" s="3">
        <f t="shared" si="57"/>
        <v>45340</v>
      </c>
      <c r="B53" s="1">
        <f t="shared" si="53"/>
        <v>2024</v>
      </c>
      <c r="C53" s="1">
        <f t="shared" si="58"/>
        <v>2</v>
      </c>
      <c r="D53" s="1">
        <f t="shared" si="59"/>
        <v>18</v>
      </c>
      <c r="E53" s="1">
        <v>12</v>
      </c>
      <c r="F53" s="1">
        <f t="shared" si="0"/>
        <v>2023</v>
      </c>
      <c r="G53" s="1">
        <f t="shared" si="1"/>
        <v>14</v>
      </c>
      <c r="H53" s="1">
        <f t="shared" si="2"/>
        <v>10</v>
      </c>
      <c r="I53" s="1">
        <f t="shared" si="3"/>
        <v>20</v>
      </c>
      <c r="J53" s="1">
        <f t="shared" si="4"/>
        <v>-13</v>
      </c>
      <c r="K53" s="4">
        <f t="shared" si="5"/>
        <v>8813.9166666666279</v>
      </c>
      <c r="L53" s="4">
        <f t="shared" si="6"/>
        <v>0.24131188683549973</v>
      </c>
      <c r="M53" s="4">
        <f t="shared" si="7"/>
        <v>297.87439014483243</v>
      </c>
      <c r="N53" s="4">
        <f t="shared" si="8"/>
        <v>19.858292676322161</v>
      </c>
      <c r="O53" s="4">
        <f t="shared" si="9"/>
        <v>21.791626009655495</v>
      </c>
      <c r="P53" s="4">
        <f t="shared" si="10"/>
        <v>21.858292676322161</v>
      </c>
      <c r="Q53" s="4">
        <f t="shared" si="11"/>
        <v>327.87439014483243</v>
      </c>
      <c r="R53" s="4">
        <f t="shared" si="12"/>
        <v>283.34823020762036</v>
      </c>
      <c r="S53" s="4">
        <f t="shared" si="13"/>
        <v>1.6698964524526579E-2</v>
      </c>
      <c r="T53" s="4">
        <f t="shared" si="14"/>
        <v>23.436154055471139</v>
      </c>
      <c r="U53" s="4">
        <f t="shared" si="56"/>
        <v>0.40903805227259316</v>
      </c>
      <c r="V53" s="4">
        <f t="shared" si="15"/>
        <v>44.526159937212071</v>
      </c>
      <c r="W53" s="4">
        <f t="shared" si="16"/>
        <v>0.77712809417394224</v>
      </c>
      <c r="X53" s="4">
        <f t="shared" si="17"/>
        <v>0.77712809417394224</v>
      </c>
      <c r="Y53" s="4">
        <f t="shared" si="18"/>
        <v>0.78897907829507474</v>
      </c>
      <c r="Z53" s="4">
        <f t="shared" si="19"/>
        <v>0.78897824286992002</v>
      </c>
      <c r="AA53" s="4">
        <f t="shared" si="20"/>
        <v>0.8008992110290919</v>
      </c>
      <c r="AB53" s="4">
        <f t="shared" si="21"/>
        <v>45.888144607324442</v>
      </c>
      <c r="AC53" s="4">
        <f t="shared" si="22"/>
        <v>329.23637481494478</v>
      </c>
      <c r="AD53" s="4">
        <f t="shared" si="23"/>
        <v>5.7462587578509225</v>
      </c>
      <c r="AE53" s="4">
        <f t="shared" si="24"/>
        <v>1.3619846701123492</v>
      </c>
      <c r="AF53" s="4">
        <f t="shared" si="25"/>
        <v>5.447938680449397</v>
      </c>
      <c r="AG53" s="4">
        <f t="shared" si="26"/>
        <v>5.7833005372860606</v>
      </c>
      <c r="AH53" s="4">
        <f t="shared" si="27"/>
        <v>331.35871244223267</v>
      </c>
      <c r="AI53" s="4">
        <f t="shared" si="28"/>
        <v>22.090580829482178</v>
      </c>
      <c r="AJ53" s="4">
        <f t="shared" si="29"/>
        <v>-0.20486634632606773</v>
      </c>
      <c r="AK53" s="4">
        <f t="shared" si="30"/>
        <v>-11.737977008749139</v>
      </c>
      <c r="AL53" s="4">
        <f t="shared" si="31"/>
        <v>3.4843222974002401</v>
      </c>
      <c r="AM53" s="4">
        <f t="shared" si="32"/>
        <v>3.4843222974002401</v>
      </c>
      <c r="AN53" s="4">
        <f t="shared" si="33"/>
        <v>13.937289189600961</v>
      </c>
      <c r="AO53" s="4">
        <f t="shared" si="34"/>
        <v>8.4893505091515635</v>
      </c>
      <c r="AP53" s="4">
        <f t="shared" si="35"/>
        <v>4</v>
      </c>
      <c r="AQ53" s="4">
        <f t="shared" si="36"/>
        <v>17.937289189600961</v>
      </c>
      <c r="AR53" s="4">
        <f t="shared" si="37"/>
        <v>12.298954819826683</v>
      </c>
      <c r="AS53" s="4">
        <f t="shared" si="38"/>
        <v>-0.29895481982668315</v>
      </c>
      <c r="AT53" s="4">
        <f t="shared" si="39"/>
        <v>-7.8266188810230675E-2</v>
      </c>
      <c r="AU53" s="4">
        <f t="shared" si="40"/>
        <v>0.66264339751815549</v>
      </c>
      <c r="AV53" s="4">
        <f t="shared" si="41"/>
        <v>0.70019263001979715</v>
      </c>
      <c r="AW53" s="4">
        <f t="shared" si="42"/>
        <v>40.118082546299526</v>
      </c>
      <c r="AX53" s="4">
        <f t="shared" si="43"/>
        <v>6.0350646503153853E-2</v>
      </c>
      <c r="AY53" s="4">
        <f t="shared" si="44"/>
        <v>-0.59985156958264163</v>
      </c>
      <c r="AZ53" s="4">
        <f t="shared" si="45"/>
        <v>3.0413207702631793</v>
      </c>
      <c r="BA53" s="4">
        <f t="shared" si="46"/>
        <v>174.25484428155681</v>
      </c>
      <c r="BB53" s="4">
        <f t="shared" si="47"/>
        <v>5.377916636791654</v>
      </c>
      <c r="BC53" s="4">
        <f t="shared" si="48"/>
        <v>6.9210381830350292</v>
      </c>
      <c r="BD53" s="4">
        <f t="shared" si="49"/>
        <v>17.676871456618336</v>
      </c>
      <c r="BE53" s="4">
        <f t="shared" si="50"/>
        <v>75.045782258618644</v>
      </c>
      <c r="BF53" s="4">
        <f t="shared" si="51"/>
        <v>104.95421774138136</v>
      </c>
      <c r="BG53" s="4">
        <f t="shared" si="52"/>
        <v>255.04578225861866</v>
      </c>
    </row>
    <row r="54" spans="1:59" x14ac:dyDescent="0.2">
      <c r="A54" s="3">
        <f t="shared" si="57"/>
        <v>45341</v>
      </c>
      <c r="B54" s="1">
        <f t="shared" si="53"/>
        <v>2024</v>
      </c>
      <c r="C54" s="1">
        <f t="shared" si="58"/>
        <v>2</v>
      </c>
      <c r="D54" s="1">
        <f t="shared" si="59"/>
        <v>19</v>
      </c>
      <c r="E54" s="1">
        <v>12</v>
      </c>
      <c r="F54" s="1">
        <f t="shared" si="0"/>
        <v>2023</v>
      </c>
      <c r="G54" s="1">
        <f t="shared" si="1"/>
        <v>14</v>
      </c>
      <c r="H54" s="1">
        <f t="shared" si="2"/>
        <v>10</v>
      </c>
      <c r="I54" s="1">
        <f t="shared" si="3"/>
        <v>20</v>
      </c>
      <c r="J54" s="1">
        <f t="shared" si="4"/>
        <v>-13</v>
      </c>
      <c r="K54" s="4">
        <f t="shared" si="5"/>
        <v>8814.9166666666279</v>
      </c>
      <c r="L54" s="4">
        <f t="shared" si="6"/>
        <v>0.24133926534337105</v>
      </c>
      <c r="M54" s="4">
        <f t="shared" si="7"/>
        <v>298.86003751633689</v>
      </c>
      <c r="N54" s="4">
        <f t="shared" si="8"/>
        <v>19.924002501089127</v>
      </c>
      <c r="O54" s="4">
        <f t="shared" si="9"/>
        <v>21.857335834422461</v>
      </c>
      <c r="P54" s="4">
        <f t="shared" si="10"/>
        <v>21.924002501089127</v>
      </c>
      <c r="Q54" s="4">
        <f t="shared" si="11"/>
        <v>328.86003751633689</v>
      </c>
      <c r="R54" s="4">
        <f t="shared" si="12"/>
        <v>283.34827675108374</v>
      </c>
      <c r="S54" s="4">
        <f t="shared" si="13"/>
        <v>1.6698963429386263E-2</v>
      </c>
      <c r="T54" s="4">
        <f t="shared" si="14"/>
        <v>23.436153699550534</v>
      </c>
      <c r="U54" s="4">
        <f t="shared" si="56"/>
        <v>0.40903804606060673</v>
      </c>
      <c r="V54" s="4">
        <f t="shared" si="15"/>
        <v>45.511760765253143</v>
      </c>
      <c r="W54" s="4">
        <f t="shared" si="16"/>
        <v>0.7943300737336414</v>
      </c>
      <c r="X54" s="4">
        <f t="shared" si="17"/>
        <v>0.7943300737336414</v>
      </c>
      <c r="Y54" s="4">
        <f t="shared" si="18"/>
        <v>0.80638407523765476</v>
      </c>
      <c r="Z54" s="4">
        <f t="shared" si="19"/>
        <v>0.80638319620353482</v>
      </c>
      <c r="AA54" s="4">
        <f t="shared" si="20"/>
        <v>0.81850707765031516</v>
      </c>
      <c r="AB54" s="4">
        <f t="shared" si="21"/>
        <v>46.897001050949811</v>
      </c>
      <c r="AC54" s="4">
        <f t="shared" si="22"/>
        <v>330.24527780203357</v>
      </c>
      <c r="AD54" s="4">
        <f t="shared" si="23"/>
        <v>5.7638674368088285</v>
      </c>
      <c r="AE54" s="4">
        <f t="shared" si="24"/>
        <v>1.3852402856966819</v>
      </c>
      <c r="AF54" s="4">
        <f t="shared" si="25"/>
        <v>5.5409611427867276</v>
      </c>
      <c r="AG54" s="4">
        <f t="shared" si="26"/>
        <v>5.8001327239649978</v>
      </c>
      <c r="AH54" s="4">
        <f t="shared" si="27"/>
        <v>332.32312569891207</v>
      </c>
      <c r="AI54" s="4">
        <f t="shared" si="28"/>
        <v>22.154875046594139</v>
      </c>
      <c r="AJ54" s="4">
        <f t="shared" si="29"/>
        <v>-0.19869188180314915</v>
      </c>
      <c r="AK54" s="4">
        <f t="shared" si="30"/>
        <v>-11.384206250832648</v>
      </c>
      <c r="AL54" s="4">
        <f t="shared" si="31"/>
        <v>3.4630881825751771</v>
      </c>
      <c r="AM54" s="4">
        <f t="shared" si="32"/>
        <v>3.4630881825751771</v>
      </c>
      <c r="AN54" s="4">
        <f t="shared" si="33"/>
        <v>13.852352730300709</v>
      </c>
      <c r="AO54" s="4">
        <f t="shared" si="34"/>
        <v>8.311391587513981</v>
      </c>
      <c r="AP54" s="4">
        <f t="shared" si="35"/>
        <v>4</v>
      </c>
      <c r="AQ54" s="4">
        <f t="shared" si="36"/>
        <v>17.852352730300709</v>
      </c>
      <c r="AR54" s="4">
        <f t="shared" si="37"/>
        <v>12.297539212171678</v>
      </c>
      <c r="AS54" s="4">
        <f t="shared" si="38"/>
        <v>-0.297539212171678</v>
      </c>
      <c r="AT54" s="4">
        <f t="shared" si="39"/>
        <v>-7.7895583592786533E-2</v>
      </c>
      <c r="AU54" s="4">
        <f t="shared" si="40"/>
        <v>0.66264339751815549</v>
      </c>
      <c r="AV54" s="4">
        <f t="shared" si="41"/>
        <v>0.70637626745342807</v>
      </c>
      <c r="AW54" s="4">
        <f t="shared" si="42"/>
        <v>40.472378873285685</v>
      </c>
      <c r="AX54" s="4">
        <f t="shared" si="43"/>
        <v>6.0141369226176224E-2</v>
      </c>
      <c r="AY54" s="4">
        <f t="shared" si="44"/>
        <v>-0.596703921880676</v>
      </c>
      <c r="AZ54" s="4">
        <f t="shared" si="45"/>
        <v>3.0411425794448963</v>
      </c>
      <c r="BA54" s="4">
        <f t="shared" si="46"/>
        <v>174.24463469972122</v>
      </c>
      <c r="BB54" s="4">
        <f t="shared" si="47"/>
        <v>5.3973402683225462</v>
      </c>
      <c r="BC54" s="4">
        <f t="shared" si="48"/>
        <v>6.9001989438491318</v>
      </c>
      <c r="BD54" s="4">
        <f t="shared" si="49"/>
        <v>17.694879480494222</v>
      </c>
      <c r="BE54" s="4">
        <f t="shared" si="50"/>
        <v>75.500349476975344</v>
      </c>
      <c r="BF54" s="4">
        <f t="shared" si="51"/>
        <v>104.49965052302466</v>
      </c>
      <c r="BG54" s="4">
        <f t="shared" si="52"/>
        <v>255.50034947697534</v>
      </c>
    </row>
    <row r="55" spans="1:59" x14ac:dyDescent="0.2">
      <c r="A55" s="3">
        <f t="shared" si="57"/>
        <v>45342</v>
      </c>
      <c r="B55" s="1">
        <f t="shared" si="53"/>
        <v>2024</v>
      </c>
      <c r="C55" s="1">
        <f t="shared" si="58"/>
        <v>2</v>
      </c>
      <c r="D55" s="1">
        <f t="shared" si="59"/>
        <v>20</v>
      </c>
      <c r="E55" s="1">
        <v>12</v>
      </c>
      <c r="F55" s="1">
        <f t="shared" si="0"/>
        <v>2023</v>
      </c>
      <c r="G55" s="1">
        <f t="shared" si="1"/>
        <v>14</v>
      </c>
      <c r="H55" s="1">
        <f t="shared" si="2"/>
        <v>10</v>
      </c>
      <c r="I55" s="1">
        <f t="shared" si="3"/>
        <v>20</v>
      </c>
      <c r="J55" s="1">
        <f t="shared" si="4"/>
        <v>-13</v>
      </c>
      <c r="K55" s="4">
        <f t="shared" si="5"/>
        <v>8815.9166666666279</v>
      </c>
      <c r="L55" s="4">
        <f t="shared" si="6"/>
        <v>0.24136664385124237</v>
      </c>
      <c r="M55" s="4">
        <f t="shared" si="7"/>
        <v>299.84568488784134</v>
      </c>
      <c r="N55" s="4">
        <f t="shared" si="8"/>
        <v>19.98971232585609</v>
      </c>
      <c r="O55" s="4">
        <f t="shared" si="9"/>
        <v>21.923045659189423</v>
      </c>
      <c r="P55" s="4">
        <f t="shared" si="10"/>
        <v>21.98971232585609</v>
      </c>
      <c r="Q55" s="4">
        <f t="shared" si="11"/>
        <v>329.84568488784134</v>
      </c>
      <c r="R55" s="4">
        <f t="shared" si="12"/>
        <v>283.34832329454707</v>
      </c>
      <c r="S55" s="4">
        <f t="shared" si="13"/>
        <v>1.6698962334245948E-2</v>
      </c>
      <c r="T55" s="4">
        <f t="shared" si="14"/>
        <v>23.436153343629933</v>
      </c>
      <c r="U55" s="4">
        <f t="shared" si="56"/>
        <v>0.40903803984862036</v>
      </c>
      <c r="V55" s="4">
        <f t="shared" si="15"/>
        <v>46.497361593294272</v>
      </c>
      <c r="W55" s="4">
        <f t="shared" si="16"/>
        <v>0.81153205329334155</v>
      </c>
      <c r="X55" s="4">
        <f t="shared" si="17"/>
        <v>0.81153205329334155</v>
      </c>
      <c r="Y55" s="4">
        <f t="shared" si="18"/>
        <v>0.82378537971580801</v>
      </c>
      <c r="Z55" s="4">
        <f t="shared" si="19"/>
        <v>0.82378445641921927</v>
      </c>
      <c r="AA55" s="4">
        <f t="shared" si="20"/>
        <v>0.83610747271947083</v>
      </c>
      <c r="AB55" s="4">
        <f t="shared" si="21"/>
        <v>47.905429406175294</v>
      </c>
      <c r="AC55" s="4">
        <f t="shared" si="22"/>
        <v>331.25375270072237</v>
      </c>
      <c r="AD55" s="4">
        <f t="shared" si="23"/>
        <v>5.7814686442146641</v>
      </c>
      <c r="AE55" s="4">
        <f t="shared" si="24"/>
        <v>1.4080678128810291</v>
      </c>
      <c r="AF55" s="4">
        <f t="shared" si="25"/>
        <v>5.6322712515241165</v>
      </c>
      <c r="AG55" s="4">
        <f t="shared" si="26"/>
        <v>5.8169158115243658</v>
      </c>
      <c r="AH55" s="4">
        <f t="shared" si="27"/>
        <v>333.28472578326239</v>
      </c>
      <c r="AI55" s="4">
        <f t="shared" si="28"/>
        <v>22.218981718884159</v>
      </c>
      <c r="AJ55" s="4">
        <f t="shared" si="29"/>
        <v>-0.1924653856743182</v>
      </c>
      <c r="AK55" s="4">
        <f t="shared" si="30"/>
        <v>-11.027454301496089</v>
      </c>
      <c r="AL55" s="4">
        <f t="shared" si="31"/>
        <v>3.4390408954210443</v>
      </c>
      <c r="AM55" s="4">
        <f t="shared" si="32"/>
        <v>3.4390408954210443</v>
      </c>
      <c r="AN55" s="4">
        <f t="shared" si="33"/>
        <v>13.756163581684177</v>
      </c>
      <c r="AO55" s="4">
        <f t="shared" si="34"/>
        <v>8.1238923301600607</v>
      </c>
      <c r="AP55" s="4">
        <f t="shared" si="35"/>
        <v>4</v>
      </c>
      <c r="AQ55" s="4">
        <f t="shared" si="36"/>
        <v>17.756163581684177</v>
      </c>
      <c r="AR55" s="4">
        <f t="shared" si="37"/>
        <v>12.295936059694736</v>
      </c>
      <c r="AS55" s="4">
        <f t="shared" si="38"/>
        <v>-0.29593605969473558</v>
      </c>
      <c r="AT55" s="4">
        <f t="shared" si="39"/>
        <v>-7.7475879255774316E-2</v>
      </c>
      <c r="AU55" s="4">
        <f t="shared" si="40"/>
        <v>0.66264339751815549</v>
      </c>
      <c r="AV55" s="4">
        <f t="shared" si="41"/>
        <v>0.71261568503499395</v>
      </c>
      <c r="AW55" s="4">
        <f t="shared" si="42"/>
        <v>40.829871167329131</v>
      </c>
      <c r="AX55" s="4">
        <f t="shared" si="43"/>
        <v>5.9891809160853592E-2</v>
      </c>
      <c r="AY55" s="4">
        <f t="shared" si="44"/>
        <v>-0.59350837568023684</v>
      </c>
      <c r="AZ55" s="4">
        <f t="shared" si="45"/>
        <v>3.0410216263682535</v>
      </c>
      <c r="BA55" s="4">
        <f t="shared" si="46"/>
        <v>174.23770459891045</v>
      </c>
      <c r="BB55" s="4">
        <f t="shared" si="47"/>
        <v>5.4168628976228508</v>
      </c>
      <c r="BC55" s="4">
        <f t="shared" si="48"/>
        <v>6.8790731620718848</v>
      </c>
      <c r="BD55" s="4">
        <f t="shared" si="49"/>
        <v>17.712798957317588</v>
      </c>
      <c r="BE55" s="4">
        <f t="shared" si="50"/>
        <v>75.958375660418398</v>
      </c>
      <c r="BF55" s="4">
        <f t="shared" si="51"/>
        <v>104.0416243395816</v>
      </c>
      <c r="BG55" s="4">
        <f t="shared" si="52"/>
        <v>255.9583756604184</v>
      </c>
    </row>
    <row r="56" spans="1:59" x14ac:dyDescent="0.2">
      <c r="A56" s="3">
        <f t="shared" si="57"/>
        <v>45343</v>
      </c>
      <c r="B56" s="1">
        <f t="shared" si="53"/>
        <v>2024</v>
      </c>
      <c r="C56" s="1">
        <f t="shared" si="58"/>
        <v>2</v>
      </c>
      <c r="D56" s="1">
        <f t="shared" si="59"/>
        <v>21</v>
      </c>
      <c r="E56" s="1">
        <v>12</v>
      </c>
      <c r="F56" s="1">
        <f t="shared" si="0"/>
        <v>2023</v>
      </c>
      <c r="G56" s="1">
        <f t="shared" si="1"/>
        <v>14</v>
      </c>
      <c r="H56" s="1">
        <f t="shared" si="2"/>
        <v>10</v>
      </c>
      <c r="I56" s="1">
        <f t="shared" si="3"/>
        <v>20</v>
      </c>
      <c r="J56" s="1">
        <f t="shared" si="4"/>
        <v>-13</v>
      </c>
      <c r="K56" s="4">
        <f t="shared" si="5"/>
        <v>8816.9166666666279</v>
      </c>
      <c r="L56" s="4">
        <f t="shared" si="6"/>
        <v>0.2413940223591137</v>
      </c>
      <c r="M56" s="4">
        <f t="shared" si="7"/>
        <v>300.83133225888014</v>
      </c>
      <c r="N56" s="4">
        <f t="shared" si="8"/>
        <v>20.055422150592008</v>
      </c>
      <c r="O56" s="4">
        <f t="shared" si="9"/>
        <v>21.988755483925342</v>
      </c>
      <c r="P56" s="4">
        <f t="shared" si="10"/>
        <v>22.055422150592008</v>
      </c>
      <c r="Q56" s="4">
        <f t="shared" si="11"/>
        <v>330.83133225888014</v>
      </c>
      <c r="R56" s="4">
        <f t="shared" si="12"/>
        <v>283.34836983801046</v>
      </c>
      <c r="S56" s="4">
        <f t="shared" si="13"/>
        <v>1.6698961239105633E-2</v>
      </c>
      <c r="T56" s="4">
        <f t="shared" si="14"/>
        <v>23.436152987709331</v>
      </c>
      <c r="U56" s="4">
        <f t="shared" si="56"/>
        <v>0.40903803363663399</v>
      </c>
      <c r="V56" s="4">
        <f t="shared" si="15"/>
        <v>47.482962420869683</v>
      </c>
      <c r="W56" s="4">
        <f t="shared" si="16"/>
        <v>0.82873403284491343</v>
      </c>
      <c r="X56" s="4">
        <f t="shared" si="17"/>
        <v>0.82873403284491343</v>
      </c>
      <c r="Y56" s="4">
        <f t="shared" si="18"/>
        <v>0.8411829329994096</v>
      </c>
      <c r="Z56" s="4">
        <f t="shared" si="19"/>
        <v>0.84118196485776409</v>
      </c>
      <c r="AA56" s="4">
        <f t="shared" si="20"/>
        <v>0.85370027919479863</v>
      </c>
      <c r="AB56" s="4">
        <f t="shared" si="21"/>
        <v>48.913422967001999</v>
      </c>
      <c r="AC56" s="4">
        <f t="shared" si="22"/>
        <v>332.26179280501248</v>
      </c>
      <c r="AD56" s="4">
        <f t="shared" si="23"/>
        <v>5.7990622630266735</v>
      </c>
      <c r="AE56" s="4">
        <f t="shared" si="24"/>
        <v>1.4304605461323376</v>
      </c>
      <c r="AF56" s="4">
        <f t="shared" si="25"/>
        <v>5.7218421845293506</v>
      </c>
      <c r="AG56" s="4">
        <f t="shared" si="26"/>
        <v>5.8336508388002555</v>
      </c>
      <c r="AH56" s="4">
        <f t="shared" si="27"/>
        <v>334.24357221620721</v>
      </c>
      <c r="AI56" s="4">
        <f t="shared" si="28"/>
        <v>22.282904814413815</v>
      </c>
      <c r="AJ56" s="4">
        <f t="shared" si="29"/>
        <v>-0.18618885452716818</v>
      </c>
      <c r="AK56" s="4">
        <f t="shared" si="30"/>
        <v>-10.667835556781988</v>
      </c>
      <c r="AL56" s="4">
        <f t="shared" si="31"/>
        <v>3.4122399573270741</v>
      </c>
      <c r="AM56" s="4">
        <f t="shared" si="32"/>
        <v>3.4122399573270741</v>
      </c>
      <c r="AN56" s="4">
        <f t="shared" si="33"/>
        <v>13.648959829308296</v>
      </c>
      <c r="AO56" s="4">
        <f t="shared" si="34"/>
        <v>7.9271176447789458</v>
      </c>
      <c r="AP56" s="4">
        <f t="shared" si="35"/>
        <v>4</v>
      </c>
      <c r="AQ56" s="4">
        <f t="shared" si="36"/>
        <v>17.648959829308296</v>
      </c>
      <c r="AR56" s="4">
        <f t="shared" si="37"/>
        <v>12.294149330488471</v>
      </c>
      <c r="AS56" s="4">
        <f t="shared" si="38"/>
        <v>-0.29414933048847303</v>
      </c>
      <c r="AT56" s="4">
        <f t="shared" si="39"/>
        <v>-7.7008114643411923E-2</v>
      </c>
      <c r="AU56" s="4">
        <f t="shared" si="40"/>
        <v>0.66264339751815549</v>
      </c>
      <c r="AV56" s="4">
        <f t="shared" si="41"/>
        <v>0.71890882280759894</v>
      </c>
      <c r="AW56" s="4">
        <f t="shared" si="42"/>
        <v>41.190441401593759</v>
      </c>
      <c r="AX56" s="4">
        <f t="shared" si="43"/>
        <v>5.9602569031073686E-2</v>
      </c>
      <c r="AY56" s="4">
        <f t="shared" si="44"/>
        <v>-0.59026545550422505</v>
      </c>
      <c r="AZ56" s="4">
        <f t="shared" si="45"/>
        <v>3.0409578849291203</v>
      </c>
      <c r="BA56" s="4">
        <f t="shared" si="46"/>
        <v>174.23405248346805</v>
      </c>
      <c r="BB56" s="4">
        <f t="shared" si="47"/>
        <v>5.4364790508304699</v>
      </c>
      <c r="BC56" s="4">
        <f t="shared" si="48"/>
        <v>6.8576702796580014</v>
      </c>
      <c r="BD56" s="4">
        <f t="shared" si="49"/>
        <v>17.73062838131894</v>
      </c>
      <c r="BE56" s="4">
        <f t="shared" si="50"/>
        <v>76.419718675404994</v>
      </c>
      <c r="BF56" s="4">
        <f t="shared" si="51"/>
        <v>103.58028132459501</v>
      </c>
      <c r="BG56" s="4">
        <f t="shared" si="52"/>
        <v>256.41971867540497</v>
      </c>
    </row>
    <row r="57" spans="1:59" x14ac:dyDescent="0.2">
      <c r="A57" s="3">
        <f t="shared" si="57"/>
        <v>45344</v>
      </c>
      <c r="B57" s="1">
        <f t="shared" si="53"/>
        <v>2024</v>
      </c>
      <c r="C57" s="1">
        <f t="shared" si="58"/>
        <v>2</v>
      </c>
      <c r="D57" s="1">
        <f t="shared" si="59"/>
        <v>22</v>
      </c>
      <c r="E57" s="1">
        <v>12</v>
      </c>
      <c r="F57" s="1">
        <f t="shared" si="0"/>
        <v>2023</v>
      </c>
      <c r="G57" s="1">
        <f t="shared" si="1"/>
        <v>14</v>
      </c>
      <c r="H57" s="1">
        <f t="shared" si="2"/>
        <v>10</v>
      </c>
      <c r="I57" s="1">
        <f t="shared" si="3"/>
        <v>20</v>
      </c>
      <c r="J57" s="1">
        <f t="shared" si="4"/>
        <v>-13</v>
      </c>
      <c r="K57" s="4">
        <f t="shared" si="5"/>
        <v>8817.9166666666279</v>
      </c>
      <c r="L57" s="4">
        <f t="shared" si="6"/>
        <v>0.24142140086698502</v>
      </c>
      <c r="M57" s="4">
        <f t="shared" si="7"/>
        <v>301.81697963038459</v>
      </c>
      <c r="N57" s="4">
        <f t="shared" si="8"/>
        <v>20.121131975358974</v>
      </c>
      <c r="O57" s="4">
        <f t="shared" si="9"/>
        <v>22.054465308692308</v>
      </c>
      <c r="P57" s="4">
        <f t="shared" si="10"/>
        <v>22.121131975358978</v>
      </c>
      <c r="Q57" s="4">
        <f t="shared" si="11"/>
        <v>331.81697963038465</v>
      </c>
      <c r="R57" s="4">
        <f t="shared" si="12"/>
        <v>283.34841638147384</v>
      </c>
      <c r="S57" s="4">
        <f t="shared" si="13"/>
        <v>1.6698960143965318E-2</v>
      </c>
      <c r="T57" s="4">
        <f t="shared" si="14"/>
        <v>23.43615263178873</v>
      </c>
      <c r="U57" s="4">
        <f t="shared" si="56"/>
        <v>0.40903802742464762</v>
      </c>
      <c r="V57" s="4">
        <f t="shared" si="15"/>
        <v>48.468563248910812</v>
      </c>
      <c r="W57" s="4">
        <f t="shared" si="16"/>
        <v>0.84593601240461358</v>
      </c>
      <c r="X57" s="4">
        <f t="shared" si="17"/>
        <v>0.84593601240461358</v>
      </c>
      <c r="Y57" s="4">
        <f t="shared" si="18"/>
        <v>0.85857667764401491</v>
      </c>
      <c r="Z57" s="4">
        <f t="shared" si="19"/>
        <v>0.8585756641481086</v>
      </c>
      <c r="AA57" s="4">
        <f t="shared" si="20"/>
        <v>0.87128538269099387</v>
      </c>
      <c r="AB57" s="4">
        <f t="shared" si="21"/>
        <v>49.920975179634738</v>
      </c>
      <c r="AC57" s="4">
        <f t="shared" si="22"/>
        <v>333.26939156110859</v>
      </c>
      <c r="AD57" s="4">
        <f t="shared" si="23"/>
        <v>5.8166481788595501</v>
      </c>
      <c r="AE57" s="4">
        <f t="shared" si="24"/>
        <v>1.4524119307239403</v>
      </c>
      <c r="AF57" s="4">
        <f t="shared" si="25"/>
        <v>5.809647722895761</v>
      </c>
      <c r="AG57" s="4">
        <f t="shared" si="26"/>
        <v>5.8503388810683505</v>
      </c>
      <c r="AH57" s="4">
        <f t="shared" si="27"/>
        <v>335.19972660650495</v>
      </c>
      <c r="AI57" s="4">
        <f t="shared" si="28"/>
        <v>22.346648440433665</v>
      </c>
      <c r="AJ57" s="4">
        <f t="shared" si="29"/>
        <v>-0.17986427896132781</v>
      </c>
      <c r="AK57" s="4">
        <f t="shared" si="30"/>
        <v>-10.305464069647769</v>
      </c>
      <c r="AL57" s="4">
        <f t="shared" si="31"/>
        <v>3.382746976120302</v>
      </c>
      <c r="AM57" s="4">
        <f t="shared" si="32"/>
        <v>3.382746976120302</v>
      </c>
      <c r="AN57" s="4">
        <f t="shared" si="33"/>
        <v>13.530987904481208</v>
      </c>
      <c r="AO57" s="4">
        <f t="shared" si="34"/>
        <v>7.7213401815854468</v>
      </c>
      <c r="AP57" s="4">
        <f t="shared" si="35"/>
        <v>4</v>
      </c>
      <c r="AQ57" s="4">
        <f t="shared" si="36"/>
        <v>17.530987904481208</v>
      </c>
      <c r="AR57" s="4">
        <f t="shared" si="37"/>
        <v>12.292183131741353</v>
      </c>
      <c r="AS57" s="4">
        <f t="shared" si="38"/>
        <v>-0.29218313174135702</v>
      </c>
      <c r="AT57" s="4">
        <f t="shared" si="39"/>
        <v>-7.6493365015125492E-2</v>
      </c>
      <c r="AU57" s="4">
        <f t="shared" si="40"/>
        <v>0.66264339751815549</v>
      </c>
      <c r="AV57" s="4">
        <f t="shared" si="41"/>
        <v>0.72525361755967732</v>
      </c>
      <c r="AW57" s="4">
        <f t="shared" si="42"/>
        <v>41.553971362764599</v>
      </c>
      <c r="AX57" s="4">
        <f t="shared" si="43"/>
        <v>5.9274294313634505E-2</v>
      </c>
      <c r="AY57" s="4">
        <f t="shared" si="44"/>
        <v>-0.58697571041692309</v>
      </c>
      <c r="AZ57" s="4">
        <f t="shared" si="45"/>
        <v>3.0409512906316265</v>
      </c>
      <c r="BA57" s="4">
        <f t="shared" si="46"/>
        <v>174.23367465805279</v>
      </c>
      <c r="BB57" s="4">
        <f t="shared" si="47"/>
        <v>5.4561834216065348</v>
      </c>
      <c r="BC57" s="4">
        <f t="shared" si="48"/>
        <v>6.8359997101348187</v>
      </c>
      <c r="BD57" s="4">
        <f t="shared" si="49"/>
        <v>17.748366553347889</v>
      </c>
      <c r="BE57" s="4">
        <f t="shared" si="50"/>
        <v>76.884237669193851</v>
      </c>
      <c r="BF57" s="4">
        <f t="shared" si="51"/>
        <v>103.11576233080615</v>
      </c>
      <c r="BG57" s="4">
        <f t="shared" si="52"/>
        <v>256.88423766919385</v>
      </c>
    </row>
    <row r="58" spans="1:59" x14ac:dyDescent="0.2">
      <c r="A58" s="3">
        <f t="shared" si="57"/>
        <v>45345</v>
      </c>
      <c r="B58" s="1">
        <f t="shared" si="53"/>
        <v>2024</v>
      </c>
      <c r="C58" s="1">
        <f t="shared" si="58"/>
        <v>2</v>
      </c>
      <c r="D58" s="1">
        <f t="shared" si="59"/>
        <v>23</v>
      </c>
      <c r="E58" s="1">
        <v>12</v>
      </c>
      <c r="F58" s="1">
        <f t="shared" si="0"/>
        <v>2023</v>
      </c>
      <c r="G58" s="1">
        <f t="shared" si="1"/>
        <v>14</v>
      </c>
      <c r="H58" s="1">
        <f t="shared" si="2"/>
        <v>10</v>
      </c>
      <c r="I58" s="1">
        <f t="shared" si="3"/>
        <v>20</v>
      </c>
      <c r="J58" s="1">
        <f t="shared" si="4"/>
        <v>-13</v>
      </c>
      <c r="K58" s="4">
        <f t="shared" si="5"/>
        <v>8818.9166666666279</v>
      </c>
      <c r="L58" s="4">
        <f t="shared" si="6"/>
        <v>0.24144877937485634</v>
      </c>
      <c r="M58" s="4">
        <f t="shared" si="7"/>
        <v>302.80262700188905</v>
      </c>
      <c r="N58" s="4">
        <f t="shared" si="8"/>
        <v>20.186841800125936</v>
      </c>
      <c r="O58" s="4">
        <f t="shared" si="9"/>
        <v>22.12017513345927</v>
      </c>
      <c r="P58" s="4">
        <f t="shared" si="10"/>
        <v>22.186841800125933</v>
      </c>
      <c r="Q58" s="4">
        <f t="shared" si="11"/>
        <v>332.80262700188899</v>
      </c>
      <c r="R58" s="4">
        <f t="shared" si="12"/>
        <v>283.34846292493722</v>
      </c>
      <c r="S58" s="4">
        <f t="shared" si="13"/>
        <v>1.6698959048825006E-2</v>
      </c>
      <c r="T58" s="4">
        <f t="shared" si="14"/>
        <v>23.436152275868125</v>
      </c>
      <c r="U58" s="4">
        <f t="shared" si="56"/>
        <v>0.4090380212126612</v>
      </c>
      <c r="V58" s="4">
        <f t="shared" si="15"/>
        <v>49.45416407695177</v>
      </c>
      <c r="W58" s="4">
        <f t="shared" si="16"/>
        <v>0.86313799196431074</v>
      </c>
      <c r="X58" s="4">
        <f t="shared" si="17"/>
        <v>0.86313799196431074</v>
      </c>
      <c r="Y58" s="4">
        <f t="shared" si="18"/>
        <v>0.87596655745787522</v>
      </c>
      <c r="Z58" s="4">
        <f t="shared" si="19"/>
        <v>0.87596549817416391</v>
      </c>
      <c r="AA58" s="4">
        <f t="shared" si="20"/>
        <v>0.88886267146090492</v>
      </c>
      <c r="AB58" s="4">
        <f t="shared" si="21"/>
        <v>50.928079641433342</v>
      </c>
      <c r="AC58" s="4">
        <f t="shared" si="22"/>
        <v>334.27654256637055</v>
      </c>
      <c r="AD58" s="4">
        <f t="shared" si="23"/>
        <v>5.834226279966142</v>
      </c>
      <c r="AE58" s="4">
        <f t="shared" si="24"/>
        <v>1.4739155644815582</v>
      </c>
      <c r="AF58" s="4">
        <f t="shared" si="25"/>
        <v>5.895662257926233</v>
      </c>
      <c r="AG58" s="4">
        <f t="shared" si="26"/>
        <v>5.866981048177065</v>
      </c>
      <c r="AH58" s="4">
        <f t="shared" si="27"/>
        <v>336.15325254378575</v>
      </c>
      <c r="AI58" s="4">
        <f t="shared" si="28"/>
        <v>22.410216836252385</v>
      </c>
      <c r="AJ58" s="4">
        <f t="shared" si="29"/>
        <v>-0.17349364314106114</v>
      </c>
      <c r="AK58" s="4">
        <f t="shared" si="30"/>
        <v>-9.9404535243316268</v>
      </c>
      <c r="AL58" s="4">
        <f t="shared" si="31"/>
        <v>3.3506255418967612</v>
      </c>
      <c r="AM58" s="4">
        <f t="shared" si="32"/>
        <v>3.3506255418967612</v>
      </c>
      <c r="AN58" s="4">
        <f t="shared" si="33"/>
        <v>13.402502167587045</v>
      </c>
      <c r="AO58" s="4">
        <f t="shared" si="34"/>
        <v>7.5068399096608118</v>
      </c>
      <c r="AP58" s="4">
        <f t="shared" si="35"/>
        <v>4</v>
      </c>
      <c r="AQ58" s="4">
        <f t="shared" si="36"/>
        <v>17.402502167587045</v>
      </c>
      <c r="AR58" s="4">
        <f t="shared" si="37"/>
        <v>12.290041702793117</v>
      </c>
      <c r="AS58" s="4">
        <f t="shared" si="38"/>
        <v>-0.29004170279311481</v>
      </c>
      <c r="AT58" s="4">
        <f t="shared" si="39"/>
        <v>-7.5932740227460313E-2</v>
      </c>
      <c r="AU58" s="4">
        <f t="shared" si="40"/>
        <v>0.66264339751815549</v>
      </c>
      <c r="AV58" s="4">
        <f t="shared" si="41"/>
        <v>0.73164800362917548</v>
      </c>
      <c r="AW58" s="4">
        <f t="shared" si="42"/>
        <v>41.920342697124092</v>
      </c>
      <c r="AX58" s="4">
        <f t="shared" si="43"/>
        <v>5.8907672279841873E-2</v>
      </c>
      <c r="AY58" s="4">
        <f t="shared" si="44"/>
        <v>-0.58363971436074302</v>
      </c>
      <c r="AZ58" s="4">
        <f t="shared" si="45"/>
        <v>3.0410017405767467</v>
      </c>
      <c r="BA58" s="4">
        <f t="shared" si="46"/>
        <v>174.23656522698485</v>
      </c>
      <c r="BB58" s="4">
        <f t="shared" si="47"/>
        <v>5.4759708673224274</v>
      </c>
      <c r="BC58" s="4">
        <f t="shared" si="48"/>
        <v>6.8140708354706891</v>
      </c>
      <c r="BD58" s="4">
        <f t="shared" si="49"/>
        <v>17.766012570115542</v>
      </c>
      <c r="BE58" s="4">
        <f t="shared" si="50"/>
        <v>77.35179307180664</v>
      </c>
      <c r="BF58" s="4">
        <f t="shared" si="51"/>
        <v>102.64820692819336</v>
      </c>
      <c r="BG58" s="4">
        <f t="shared" si="52"/>
        <v>257.35179307180664</v>
      </c>
    </row>
    <row r="59" spans="1:59" x14ac:dyDescent="0.2">
      <c r="A59" s="3">
        <f t="shared" si="57"/>
        <v>45346</v>
      </c>
      <c r="B59" s="1">
        <f t="shared" si="53"/>
        <v>2024</v>
      </c>
      <c r="C59" s="1">
        <f t="shared" si="58"/>
        <v>2</v>
      </c>
      <c r="D59" s="1">
        <f t="shared" si="59"/>
        <v>24</v>
      </c>
      <c r="E59" s="1">
        <v>12</v>
      </c>
      <c r="F59" s="1">
        <f t="shared" si="0"/>
        <v>2023</v>
      </c>
      <c r="G59" s="1">
        <f t="shared" si="1"/>
        <v>14</v>
      </c>
      <c r="H59" s="1">
        <f t="shared" si="2"/>
        <v>10</v>
      </c>
      <c r="I59" s="1">
        <f t="shared" si="3"/>
        <v>20</v>
      </c>
      <c r="J59" s="1">
        <f t="shared" si="4"/>
        <v>-13</v>
      </c>
      <c r="K59" s="4">
        <f t="shared" si="5"/>
        <v>8819.9166666666279</v>
      </c>
      <c r="L59" s="4">
        <f t="shared" si="6"/>
        <v>0.24147615788272767</v>
      </c>
      <c r="M59" s="4">
        <f t="shared" si="7"/>
        <v>303.78827437339351</v>
      </c>
      <c r="N59" s="4">
        <f t="shared" si="8"/>
        <v>20.252551624892899</v>
      </c>
      <c r="O59" s="4">
        <f t="shared" si="9"/>
        <v>22.185884958226232</v>
      </c>
      <c r="P59" s="4">
        <f t="shared" si="10"/>
        <v>22.252551624892902</v>
      </c>
      <c r="Q59" s="4">
        <f t="shared" si="11"/>
        <v>333.78827437339351</v>
      </c>
      <c r="R59" s="4">
        <f t="shared" si="12"/>
        <v>283.34850946840061</v>
      </c>
      <c r="S59" s="4">
        <f t="shared" si="13"/>
        <v>1.6698957953684691E-2</v>
      </c>
      <c r="T59" s="4">
        <f t="shared" si="14"/>
        <v>23.436151919947523</v>
      </c>
      <c r="U59" s="4">
        <f t="shared" si="56"/>
        <v>0.40903801500067483</v>
      </c>
      <c r="V59" s="4">
        <f t="shared" si="15"/>
        <v>50.439764904992899</v>
      </c>
      <c r="W59" s="4">
        <f t="shared" si="16"/>
        <v>0.88033997152401089</v>
      </c>
      <c r="X59" s="4">
        <f t="shared" si="17"/>
        <v>0.88033997152401089</v>
      </c>
      <c r="Y59" s="4">
        <f t="shared" si="18"/>
        <v>0.89335251755061673</v>
      </c>
      <c r="Z59" s="4">
        <f t="shared" si="19"/>
        <v>0.89335141212329305</v>
      </c>
      <c r="AA59" s="4">
        <f t="shared" si="20"/>
        <v>0.90643203645911075</v>
      </c>
      <c r="AB59" s="4">
        <f t="shared" si="21"/>
        <v>51.934730104555406</v>
      </c>
      <c r="AC59" s="4">
        <f t="shared" si="22"/>
        <v>335.28323957295601</v>
      </c>
      <c r="AD59" s="4">
        <f t="shared" si="23"/>
        <v>5.8517964573010293</v>
      </c>
      <c r="AE59" s="4">
        <f t="shared" si="24"/>
        <v>1.4949651995625004</v>
      </c>
      <c r="AF59" s="4">
        <f t="shared" si="25"/>
        <v>5.9798607982500016</v>
      </c>
      <c r="AG59" s="4">
        <f t="shared" si="26"/>
        <v>5.8835784827926245</v>
      </c>
      <c r="AH59" s="4">
        <f t="shared" si="27"/>
        <v>337.10421549800162</v>
      </c>
      <c r="AI59" s="4">
        <f t="shared" si="28"/>
        <v>22.473614366533443</v>
      </c>
      <c r="AJ59" s="4">
        <f t="shared" si="29"/>
        <v>-0.16707892436337099</v>
      </c>
      <c r="AK59" s="4">
        <f t="shared" si="30"/>
        <v>-9.5729172116066632</v>
      </c>
      <c r="AL59" s="4">
        <f t="shared" si="31"/>
        <v>3.3159411246081163</v>
      </c>
      <c r="AM59" s="4">
        <f t="shared" si="32"/>
        <v>3.3159411246081163</v>
      </c>
      <c r="AN59" s="4">
        <f t="shared" si="33"/>
        <v>13.263764498432465</v>
      </c>
      <c r="AO59" s="4">
        <f t="shared" si="34"/>
        <v>7.2839037001824636</v>
      </c>
      <c r="AP59" s="4">
        <f t="shared" si="35"/>
        <v>4</v>
      </c>
      <c r="AQ59" s="4">
        <f t="shared" si="36"/>
        <v>17.263764498432465</v>
      </c>
      <c r="AR59" s="4">
        <f t="shared" si="37"/>
        <v>12.287729408307207</v>
      </c>
      <c r="AS59" s="4">
        <f t="shared" si="38"/>
        <v>-0.28772940830721083</v>
      </c>
      <c r="AT59" s="4">
        <f t="shared" si="39"/>
        <v>-7.5327382946639293E-2</v>
      </c>
      <c r="AU59" s="4">
        <f t="shared" si="40"/>
        <v>0.66264339751815549</v>
      </c>
      <c r="AV59" s="4">
        <f t="shared" si="41"/>
        <v>0.73808991371229804</v>
      </c>
      <c r="AW59" s="4">
        <f t="shared" si="42"/>
        <v>42.289436956889787</v>
      </c>
      <c r="AX59" s="4">
        <f t="shared" si="43"/>
        <v>5.85034309870252E-2</v>
      </c>
      <c r="AY59" s="4">
        <f t="shared" si="44"/>
        <v>-0.5802580664546324</v>
      </c>
      <c r="AZ59" s="4">
        <f t="shared" si="45"/>
        <v>3.0411090934330001</v>
      </c>
      <c r="BA59" s="4">
        <f t="shared" si="46"/>
        <v>174.24271609256684</v>
      </c>
      <c r="BB59" s="4">
        <f t="shared" si="47"/>
        <v>5.4958364050588617</v>
      </c>
      <c r="BC59" s="4">
        <f t="shared" si="48"/>
        <v>6.7918930032483456</v>
      </c>
      <c r="BD59" s="4">
        <f t="shared" si="49"/>
        <v>17.783565813366067</v>
      </c>
      <c r="BE59" s="4">
        <f t="shared" si="50"/>
        <v>77.822246596199719</v>
      </c>
      <c r="BF59" s="4">
        <f t="shared" si="51"/>
        <v>102.17775340380028</v>
      </c>
      <c r="BG59" s="4">
        <f t="shared" si="52"/>
        <v>257.8222465961997</v>
      </c>
    </row>
    <row r="60" spans="1:59" x14ac:dyDescent="0.2">
      <c r="A60" s="3">
        <f t="shared" si="57"/>
        <v>45347</v>
      </c>
      <c r="B60" s="1">
        <f t="shared" si="53"/>
        <v>2024</v>
      </c>
      <c r="C60" s="1">
        <f t="shared" si="58"/>
        <v>2</v>
      </c>
      <c r="D60" s="1">
        <f t="shared" si="59"/>
        <v>25</v>
      </c>
      <c r="E60" s="1">
        <v>12</v>
      </c>
      <c r="F60" s="1">
        <f t="shared" si="0"/>
        <v>2023</v>
      </c>
      <c r="G60" s="1">
        <f t="shared" si="1"/>
        <v>14</v>
      </c>
      <c r="H60" s="1">
        <f t="shared" si="2"/>
        <v>10</v>
      </c>
      <c r="I60" s="1">
        <f t="shared" si="3"/>
        <v>20</v>
      </c>
      <c r="J60" s="1">
        <f t="shared" si="4"/>
        <v>-13</v>
      </c>
      <c r="K60" s="4">
        <f t="shared" si="5"/>
        <v>8820.9166666666279</v>
      </c>
      <c r="L60" s="4">
        <f t="shared" si="6"/>
        <v>0.24150353639059899</v>
      </c>
      <c r="M60" s="4">
        <f t="shared" si="7"/>
        <v>304.77392174536362</v>
      </c>
      <c r="N60" s="4">
        <f t="shared" si="8"/>
        <v>20.318261449690908</v>
      </c>
      <c r="O60" s="4">
        <f t="shared" si="9"/>
        <v>22.251594783024242</v>
      </c>
      <c r="P60" s="4">
        <f t="shared" si="10"/>
        <v>22.318261449690908</v>
      </c>
      <c r="Q60" s="4">
        <f t="shared" si="11"/>
        <v>334.77392174536362</v>
      </c>
      <c r="R60" s="4">
        <f t="shared" si="12"/>
        <v>283.34855601186399</v>
      </c>
      <c r="S60" s="4">
        <f t="shared" si="13"/>
        <v>1.6698956858544375E-2</v>
      </c>
      <c r="T60" s="4">
        <f t="shared" si="14"/>
        <v>23.436151564026922</v>
      </c>
      <c r="U60" s="4">
        <f t="shared" si="56"/>
        <v>0.40903800878868846</v>
      </c>
      <c r="V60" s="4">
        <f t="shared" si="15"/>
        <v>51.425365733499632</v>
      </c>
      <c r="W60" s="4">
        <f t="shared" si="16"/>
        <v>0.89754195109183743</v>
      </c>
      <c r="X60" s="4">
        <f t="shared" si="17"/>
        <v>0.89754195109183743</v>
      </c>
      <c r="Y60" s="4">
        <f t="shared" si="18"/>
        <v>0.91073450434842784</v>
      </c>
      <c r="Z60" s="4">
        <f t="shared" si="19"/>
        <v>0.9107333525012935</v>
      </c>
      <c r="AA60" s="4">
        <f t="shared" si="20"/>
        <v>0.92399337137091986</v>
      </c>
      <c r="AB60" s="4">
        <f t="shared" si="21"/>
        <v>52.940920477617816</v>
      </c>
      <c r="AC60" s="4">
        <f t="shared" si="22"/>
        <v>336.28947648948179</v>
      </c>
      <c r="AD60" s="4">
        <f t="shared" si="23"/>
        <v>5.869358604549519</v>
      </c>
      <c r="AE60" s="4">
        <f t="shared" si="24"/>
        <v>1.5155547441181625</v>
      </c>
      <c r="AF60" s="4">
        <f t="shared" si="25"/>
        <v>6.06221897647265</v>
      </c>
      <c r="AG60" s="4">
        <f t="shared" si="26"/>
        <v>5.9001323586468049</v>
      </c>
      <c r="AH60" s="4">
        <f t="shared" si="27"/>
        <v>338.05268271902969</v>
      </c>
      <c r="AI60" s="4">
        <f t="shared" si="28"/>
        <v>22.536845514601978</v>
      </c>
      <c r="AJ60" s="4">
        <f t="shared" si="29"/>
        <v>-0.16062209268140698</v>
      </c>
      <c r="AK60" s="4">
        <f t="shared" si="30"/>
        <v>-9.2029680072037685</v>
      </c>
      <c r="AL60" s="4">
        <f t="shared" si="31"/>
        <v>3.278760973666067</v>
      </c>
      <c r="AM60" s="4">
        <f t="shared" si="32"/>
        <v>3.278760973666067</v>
      </c>
      <c r="AN60" s="4">
        <f t="shared" si="33"/>
        <v>13.115043894664268</v>
      </c>
      <c r="AO60" s="4">
        <f t="shared" si="34"/>
        <v>7.0528249181916181</v>
      </c>
      <c r="AP60" s="4">
        <f t="shared" si="35"/>
        <v>4</v>
      </c>
      <c r="AQ60" s="4">
        <f t="shared" si="36"/>
        <v>17.115043894664268</v>
      </c>
      <c r="AR60" s="4">
        <f t="shared" si="37"/>
        <v>12.285250731577738</v>
      </c>
      <c r="AS60" s="4">
        <f t="shared" si="38"/>
        <v>-0.28525073157773662</v>
      </c>
      <c r="AT60" s="4">
        <f t="shared" si="39"/>
        <v>-7.4678466896310955E-2</v>
      </c>
      <c r="AU60" s="4">
        <f t="shared" si="40"/>
        <v>0.66264339751815549</v>
      </c>
      <c r="AV60" s="4">
        <f t="shared" si="41"/>
        <v>0.74457727963536513</v>
      </c>
      <c r="AW60" s="4">
        <f t="shared" si="42"/>
        <v>42.661135644438524</v>
      </c>
      <c r="AX60" s="4">
        <f t="shared" si="43"/>
        <v>5.80623382233229E-2</v>
      </c>
      <c r="AY60" s="4">
        <f t="shared" si="44"/>
        <v>-0.57683139127480176</v>
      </c>
      <c r="AZ60" s="4">
        <f t="shared" si="45"/>
        <v>3.0412731693878592</v>
      </c>
      <c r="BA60" s="4">
        <f t="shared" si="46"/>
        <v>174.25211695229984</v>
      </c>
      <c r="BB60" s="4">
        <f t="shared" si="47"/>
        <v>5.5157752073140447</v>
      </c>
      <c r="BC60" s="4">
        <f t="shared" si="48"/>
        <v>6.7694755242636937</v>
      </c>
      <c r="BD60" s="4">
        <f t="shared" si="49"/>
        <v>17.801025938891783</v>
      </c>
      <c r="BE60" s="4">
        <f t="shared" si="50"/>
        <v>78.29546123384246</v>
      </c>
      <c r="BF60" s="4">
        <f t="shared" si="51"/>
        <v>101.70453876615754</v>
      </c>
      <c r="BG60" s="4">
        <f t="shared" si="52"/>
        <v>258.29546123384245</v>
      </c>
    </row>
    <row r="61" spans="1:59" x14ac:dyDescent="0.2">
      <c r="A61" s="3">
        <f t="shared" si="57"/>
        <v>45348</v>
      </c>
      <c r="B61" s="1">
        <f t="shared" si="53"/>
        <v>2024</v>
      </c>
      <c r="C61" s="1">
        <f t="shared" si="58"/>
        <v>2</v>
      </c>
      <c r="D61" s="1">
        <f t="shared" si="59"/>
        <v>26</v>
      </c>
      <c r="E61" s="1">
        <v>12</v>
      </c>
      <c r="F61" s="1">
        <f t="shared" si="0"/>
        <v>2023</v>
      </c>
      <c r="G61" s="1">
        <f t="shared" si="1"/>
        <v>14</v>
      </c>
      <c r="H61" s="1">
        <f t="shared" si="2"/>
        <v>10</v>
      </c>
      <c r="I61" s="1">
        <f t="shared" si="3"/>
        <v>20</v>
      </c>
      <c r="J61" s="1">
        <f t="shared" si="4"/>
        <v>-13</v>
      </c>
      <c r="K61" s="4">
        <f t="shared" si="5"/>
        <v>8821.9166666666279</v>
      </c>
      <c r="L61" s="4">
        <f t="shared" si="6"/>
        <v>0.24153091489847031</v>
      </c>
      <c r="M61" s="4">
        <f t="shared" si="7"/>
        <v>305.75956911640242</v>
      </c>
      <c r="N61" s="4">
        <f t="shared" si="8"/>
        <v>20.383971274426827</v>
      </c>
      <c r="O61" s="4">
        <f t="shared" si="9"/>
        <v>22.31730460776016</v>
      </c>
      <c r="P61" s="4">
        <f t="shared" si="10"/>
        <v>22.383971274426827</v>
      </c>
      <c r="Q61" s="4">
        <f t="shared" si="11"/>
        <v>335.75956911640242</v>
      </c>
      <c r="R61" s="4">
        <f t="shared" si="12"/>
        <v>283.34860255532737</v>
      </c>
      <c r="S61" s="4">
        <f t="shared" si="13"/>
        <v>1.669895576340406E-2</v>
      </c>
      <c r="T61" s="4">
        <f t="shared" si="14"/>
        <v>23.43615120810632</v>
      </c>
      <c r="U61" s="4">
        <f t="shared" si="56"/>
        <v>0.40903800257670209</v>
      </c>
      <c r="V61" s="4">
        <f t="shared" si="15"/>
        <v>52.410966561075043</v>
      </c>
      <c r="W61" s="4">
        <f t="shared" si="16"/>
        <v>0.9147439306434092</v>
      </c>
      <c r="X61" s="4">
        <f t="shared" si="17"/>
        <v>0.9147439306434092</v>
      </c>
      <c r="Y61" s="4">
        <f t="shared" si="18"/>
        <v>0.92811246556766436</v>
      </c>
      <c r="Z61" s="4">
        <f t="shared" si="19"/>
        <v>0.9281112671057945</v>
      </c>
      <c r="AA61" s="4">
        <f t="shared" si="20"/>
        <v>0.94154657259867325</v>
      </c>
      <c r="AB61" s="4">
        <f t="shared" si="21"/>
        <v>53.946644824911942</v>
      </c>
      <c r="AC61" s="4">
        <f t="shared" si="22"/>
        <v>337.29524738023929</v>
      </c>
      <c r="AD61" s="4">
        <f t="shared" si="23"/>
        <v>5.8869126181139535</v>
      </c>
      <c r="AE61" s="4">
        <f t="shared" si="24"/>
        <v>1.5356782638368713</v>
      </c>
      <c r="AF61" s="4">
        <f t="shared" si="25"/>
        <v>6.1427130553474854</v>
      </c>
      <c r="AG61" s="4">
        <f t="shared" si="26"/>
        <v>5.9166438787814775</v>
      </c>
      <c r="AH61" s="4">
        <f t="shared" si="27"/>
        <v>338.99872313609171</v>
      </c>
      <c r="AI61" s="4">
        <f t="shared" si="28"/>
        <v>22.599914875739447</v>
      </c>
      <c r="AJ61" s="4">
        <f t="shared" si="29"/>
        <v>-0.15412511058521086</v>
      </c>
      <c r="AK61" s="4">
        <f t="shared" si="30"/>
        <v>-8.8307183535196714</v>
      </c>
      <c r="AL61" s="4">
        <f t="shared" si="31"/>
        <v>3.2391540196892947</v>
      </c>
      <c r="AM61" s="4">
        <f t="shared" si="32"/>
        <v>3.2391540196892947</v>
      </c>
      <c r="AN61" s="4">
        <f t="shared" si="33"/>
        <v>12.956616078757179</v>
      </c>
      <c r="AO61" s="4">
        <f t="shared" si="34"/>
        <v>6.8139030234096936</v>
      </c>
      <c r="AP61" s="4">
        <f t="shared" si="35"/>
        <v>4</v>
      </c>
      <c r="AQ61" s="4">
        <f t="shared" si="36"/>
        <v>16.956616078757179</v>
      </c>
      <c r="AR61" s="4">
        <f t="shared" si="37"/>
        <v>12.282610267979287</v>
      </c>
      <c r="AS61" s="4">
        <f t="shared" si="38"/>
        <v>-0.28261026797928679</v>
      </c>
      <c r="AT61" s="4">
        <f t="shared" si="39"/>
        <v>-7.3987195142730847E-2</v>
      </c>
      <c r="AU61" s="4">
        <f t="shared" si="40"/>
        <v>0.66264339751815549</v>
      </c>
      <c r="AV61" s="4">
        <f t="shared" si="41"/>
        <v>0.75110803308612473</v>
      </c>
      <c r="AW61" s="4">
        <f t="shared" si="42"/>
        <v>43.035320254207548</v>
      </c>
      <c r="AX61" s="4">
        <f t="shared" si="43"/>
        <v>5.7585200408103991E-2</v>
      </c>
      <c r="AY61" s="4">
        <f t="shared" si="44"/>
        <v>-0.57336033911939865</v>
      </c>
      <c r="AZ61" s="4">
        <f t="shared" si="45"/>
        <v>3.0414937500770178</v>
      </c>
      <c r="BA61" s="4">
        <f t="shared" si="46"/>
        <v>174.26475529483074</v>
      </c>
      <c r="BB61" s="4">
        <f t="shared" si="47"/>
        <v>5.5357825974356416</v>
      </c>
      <c r="BC61" s="4">
        <f t="shared" si="48"/>
        <v>6.7468276705436452</v>
      </c>
      <c r="BD61" s="4">
        <f t="shared" si="49"/>
        <v>17.818392865414928</v>
      </c>
      <c r="BE61" s="4">
        <f t="shared" si="50"/>
        <v>78.77130124567077</v>
      </c>
      <c r="BF61" s="4">
        <f t="shared" si="51"/>
        <v>101.22869875432923</v>
      </c>
      <c r="BG61" s="4">
        <f t="shared" si="52"/>
        <v>258.77130124567077</v>
      </c>
    </row>
    <row r="62" spans="1:59" x14ac:dyDescent="0.2">
      <c r="A62" s="3">
        <f t="shared" si="57"/>
        <v>45349</v>
      </c>
      <c r="B62" s="1">
        <f t="shared" si="53"/>
        <v>2024</v>
      </c>
      <c r="C62" s="1">
        <f t="shared" si="58"/>
        <v>2</v>
      </c>
      <c r="D62" s="1">
        <f t="shared" si="59"/>
        <v>27</v>
      </c>
      <c r="E62" s="1">
        <v>12</v>
      </c>
      <c r="F62" s="1">
        <f t="shared" si="0"/>
        <v>2023</v>
      </c>
      <c r="G62" s="1">
        <f t="shared" si="1"/>
        <v>14</v>
      </c>
      <c r="H62" s="1">
        <f t="shared" si="2"/>
        <v>10</v>
      </c>
      <c r="I62" s="1">
        <f t="shared" si="3"/>
        <v>20</v>
      </c>
      <c r="J62" s="1">
        <f t="shared" si="4"/>
        <v>-13</v>
      </c>
      <c r="K62" s="4">
        <f t="shared" si="5"/>
        <v>8822.9166666666279</v>
      </c>
      <c r="L62" s="4">
        <f t="shared" si="6"/>
        <v>0.24155829340634163</v>
      </c>
      <c r="M62" s="4">
        <f t="shared" si="7"/>
        <v>306.74521648790687</v>
      </c>
      <c r="N62" s="4">
        <f t="shared" si="8"/>
        <v>20.449681099193793</v>
      </c>
      <c r="O62" s="4">
        <f t="shared" si="9"/>
        <v>22.383014432527126</v>
      </c>
      <c r="P62" s="4">
        <f t="shared" si="10"/>
        <v>22.449681099193796</v>
      </c>
      <c r="Q62" s="4">
        <f t="shared" si="11"/>
        <v>336.74521648790693</v>
      </c>
      <c r="R62" s="4">
        <f t="shared" si="12"/>
        <v>283.34864909879076</v>
      </c>
      <c r="S62" s="4">
        <f t="shared" si="13"/>
        <v>1.6698954668263745E-2</v>
      </c>
      <c r="T62" s="4">
        <f t="shared" si="14"/>
        <v>23.436150852185715</v>
      </c>
      <c r="U62" s="4">
        <f t="shared" si="56"/>
        <v>0.40903799636471566</v>
      </c>
      <c r="V62" s="4">
        <f t="shared" si="15"/>
        <v>53.396567389116171</v>
      </c>
      <c r="W62" s="4">
        <f t="shared" si="16"/>
        <v>0.93194591020310935</v>
      </c>
      <c r="X62" s="4">
        <f t="shared" si="17"/>
        <v>0.93194591020310935</v>
      </c>
      <c r="Y62" s="4">
        <f t="shared" si="18"/>
        <v>0.94548635031103756</v>
      </c>
      <c r="Z62" s="4">
        <f t="shared" si="19"/>
        <v>0.94548510512222894</v>
      </c>
      <c r="AA62" s="4">
        <f t="shared" si="20"/>
        <v>0.95909153937117531</v>
      </c>
      <c r="AB62" s="4">
        <f t="shared" si="21"/>
        <v>54.951897372673571</v>
      </c>
      <c r="AC62" s="4">
        <f t="shared" si="22"/>
        <v>338.30054647146432</v>
      </c>
      <c r="AD62" s="4">
        <f t="shared" si="23"/>
        <v>5.904458397223137</v>
      </c>
      <c r="AE62" s="4">
        <f t="shared" si="24"/>
        <v>1.5553299835573853</v>
      </c>
      <c r="AF62" s="4">
        <f t="shared" si="25"/>
        <v>6.2213199342295411</v>
      </c>
      <c r="AG62" s="4">
        <f t="shared" si="26"/>
        <v>5.9331142739469902</v>
      </c>
      <c r="AH62" s="4">
        <f t="shared" si="27"/>
        <v>339.94240726598827</v>
      </c>
      <c r="AI62" s="4">
        <f t="shared" si="28"/>
        <v>22.662827151065883</v>
      </c>
      <c r="AJ62" s="4">
        <f t="shared" si="29"/>
        <v>-0.14758993267688225</v>
      </c>
      <c r="AK62" s="4">
        <f t="shared" si="30"/>
        <v>-8.4562802410053095</v>
      </c>
      <c r="AL62" s="4">
        <f t="shared" si="31"/>
        <v>3.1971907780813353</v>
      </c>
      <c r="AM62" s="4">
        <f t="shared" si="32"/>
        <v>3.1971907780813353</v>
      </c>
      <c r="AN62" s="4">
        <f t="shared" si="33"/>
        <v>12.788763112325341</v>
      </c>
      <c r="AO62" s="4">
        <f t="shared" si="34"/>
        <v>6.5674431780958002</v>
      </c>
      <c r="AP62" s="4">
        <f t="shared" si="35"/>
        <v>4</v>
      </c>
      <c r="AQ62" s="4">
        <f t="shared" si="36"/>
        <v>16.788763112325341</v>
      </c>
      <c r="AR62" s="4">
        <f t="shared" si="37"/>
        <v>12.279812718538755</v>
      </c>
      <c r="AS62" s="4">
        <f t="shared" si="38"/>
        <v>-0.27981271853875711</v>
      </c>
      <c r="AT62" s="4">
        <f t="shared" si="39"/>
        <v>-7.3254798411862318E-2</v>
      </c>
      <c r="AU62" s="4">
        <f t="shared" si="40"/>
        <v>0.66264339751815549</v>
      </c>
      <c r="AV62" s="4">
        <f t="shared" si="41"/>
        <v>0.75768010636623961</v>
      </c>
      <c r="AW62" s="4">
        <f t="shared" si="42"/>
        <v>43.411872315808829</v>
      </c>
      <c r="AX62" s="4">
        <f t="shared" si="43"/>
        <v>5.70728614452055E-2</v>
      </c>
      <c r="AY62" s="4">
        <f t="shared" si="44"/>
        <v>-0.56984558622387271</v>
      </c>
      <c r="AZ62" s="4">
        <f t="shared" si="45"/>
        <v>3.0417705784916653</v>
      </c>
      <c r="BA62" s="4">
        <f t="shared" si="46"/>
        <v>174.28061639463931</v>
      </c>
      <c r="BB62" s="4">
        <f t="shared" si="47"/>
        <v>5.5558540449891147</v>
      </c>
      <c r="BC62" s="4">
        <f t="shared" si="48"/>
        <v>6.7239586735496406</v>
      </c>
      <c r="BD62" s="4">
        <f t="shared" si="49"/>
        <v>17.835666763527868</v>
      </c>
      <c r="BE62" s="4">
        <f t="shared" si="50"/>
        <v>79.249632153128744</v>
      </c>
      <c r="BF62" s="4">
        <f t="shared" si="51"/>
        <v>100.75036784687126</v>
      </c>
      <c r="BG62" s="4">
        <f t="shared" si="52"/>
        <v>259.24963215312874</v>
      </c>
    </row>
    <row r="63" spans="1:59" x14ac:dyDescent="0.2">
      <c r="A63" s="3">
        <f t="shared" si="57"/>
        <v>45350</v>
      </c>
      <c r="B63" s="1">
        <f t="shared" si="53"/>
        <v>2024</v>
      </c>
      <c r="C63" s="1">
        <f t="shared" si="58"/>
        <v>2</v>
      </c>
      <c r="D63" s="1">
        <f t="shared" si="59"/>
        <v>28</v>
      </c>
      <c r="E63" s="1">
        <v>12</v>
      </c>
      <c r="F63" s="1">
        <f t="shared" si="0"/>
        <v>2023</v>
      </c>
      <c r="G63" s="1">
        <f t="shared" si="1"/>
        <v>14</v>
      </c>
      <c r="H63" s="1">
        <f t="shared" si="2"/>
        <v>10</v>
      </c>
      <c r="I63" s="1">
        <f t="shared" si="3"/>
        <v>20</v>
      </c>
      <c r="J63" s="1">
        <f t="shared" si="4"/>
        <v>-13</v>
      </c>
      <c r="K63" s="4">
        <f t="shared" si="5"/>
        <v>8823.9166666666279</v>
      </c>
      <c r="L63" s="4">
        <f t="shared" si="6"/>
        <v>0.24158567191421296</v>
      </c>
      <c r="M63" s="4">
        <f t="shared" si="7"/>
        <v>307.73086385941133</v>
      </c>
      <c r="N63" s="4">
        <f t="shared" si="8"/>
        <v>20.515390923960755</v>
      </c>
      <c r="O63" s="4">
        <f t="shared" si="9"/>
        <v>22.448724257294089</v>
      </c>
      <c r="P63" s="4">
        <f t="shared" si="10"/>
        <v>22.515390923960751</v>
      </c>
      <c r="Q63" s="4">
        <f t="shared" si="11"/>
        <v>337.73086385941127</v>
      </c>
      <c r="R63" s="4">
        <f t="shared" si="12"/>
        <v>283.34869564225414</v>
      </c>
      <c r="S63" s="4">
        <f t="shared" si="13"/>
        <v>1.669895357312343E-2</v>
      </c>
      <c r="T63" s="4">
        <f t="shared" si="14"/>
        <v>23.436150496265114</v>
      </c>
      <c r="U63" s="4">
        <f t="shared" si="56"/>
        <v>0.40903799015272929</v>
      </c>
      <c r="V63" s="4">
        <f t="shared" si="15"/>
        <v>54.38216821715713</v>
      </c>
      <c r="W63" s="4">
        <f t="shared" si="16"/>
        <v>0.94914788976280651</v>
      </c>
      <c r="X63" s="4">
        <f t="shared" si="17"/>
        <v>0.94914788976280651</v>
      </c>
      <c r="Y63" s="4">
        <f t="shared" si="18"/>
        <v>0.96285610899899787</v>
      </c>
      <c r="Z63" s="4">
        <f t="shared" si="19"/>
        <v>0.9628548170550022</v>
      </c>
      <c r="AA63" s="4">
        <f t="shared" si="20"/>
        <v>0.97662817368594856</v>
      </c>
      <c r="AB63" s="4">
        <f t="shared" si="21"/>
        <v>55.956672505774378</v>
      </c>
      <c r="AC63" s="4">
        <f t="shared" si="22"/>
        <v>339.30536814802849</v>
      </c>
      <c r="AD63" s="4">
        <f t="shared" si="23"/>
        <v>5.9219958438745914</v>
      </c>
      <c r="AE63" s="4">
        <f t="shared" si="24"/>
        <v>1.57450428861722</v>
      </c>
      <c r="AF63" s="4">
        <f t="shared" si="25"/>
        <v>6.2980171544688801</v>
      </c>
      <c r="AG63" s="4">
        <f t="shared" si="26"/>
        <v>5.949544800881764</v>
      </c>
      <c r="AH63" s="4">
        <f t="shared" si="27"/>
        <v>340.8838071145268</v>
      </c>
      <c r="AI63" s="4">
        <f t="shared" si="28"/>
        <v>22.725587140968454</v>
      </c>
      <c r="AJ63" s="4">
        <f t="shared" si="29"/>
        <v>-0.14101850544560185</v>
      </c>
      <c r="AK63" s="4">
        <f t="shared" si="30"/>
        <v>-8.079765195275602</v>
      </c>
      <c r="AL63" s="4">
        <f t="shared" si="31"/>
        <v>3.152943255115531</v>
      </c>
      <c r="AM63" s="4">
        <f t="shared" si="32"/>
        <v>3.152943255115531</v>
      </c>
      <c r="AN63" s="4">
        <f t="shared" si="33"/>
        <v>12.611773020462124</v>
      </c>
      <c r="AO63" s="4">
        <f t="shared" si="34"/>
        <v>6.3137558659932438</v>
      </c>
      <c r="AP63" s="4">
        <f t="shared" si="35"/>
        <v>4</v>
      </c>
      <c r="AQ63" s="4">
        <f t="shared" si="36"/>
        <v>16.611773020462124</v>
      </c>
      <c r="AR63" s="4">
        <f t="shared" si="37"/>
        <v>12.276862883674369</v>
      </c>
      <c r="AS63" s="4">
        <f t="shared" si="38"/>
        <v>-0.27686288367436518</v>
      </c>
      <c r="AT63" s="4">
        <f t="shared" si="39"/>
        <v>-7.2482533450255932E-2</v>
      </c>
      <c r="AU63" s="4">
        <f t="shared" si="40"/>
        <v>0.66264339751815549</v>
      </c>
      <c r="AV63" s="4">
        <f t="shared" si="41"/>
        <v>0.76429143305747105</v>
      </c>
      <c r="AW63" s="4">
        <f t="shared" si="42"/>
        <v>43.790673432198581</v>
      </c>
      <c r="AX63" s="4">
        <f t="shared" si="43"/>
        <v>5.6526201538331482E-2</v>
      </c>
      <c r="AY63" s="4">
        <f t="shared" si="44"/>
        <v>-0.56628783498350821</v>
      </c>
      <c r="AZ63" s="4">
        <f t="shared" si="45"/>
        <v>3.0421033588586881</v>
      </c>
      <c r="BA63" s="4">
        <f t="shared" si="46"/>
        <v>174.29968330517454</v>
      </c>
      <c r="BB63" s="4">
        <f t="shared" si="47"/>
        <v>5.5759851607545166</v>
      </c>
      <c r="BC63" s="4">
        <f t="shared" si="48"/>
        <v>6.7008777229198522</v>
      </c>
      <c r="BD63" s="4">
        <f t="shared" si="49"/>
        <v>17.852848044428885</v>
      </c>
      <c r="BE63" s="4">
        <f t="shared" si="50"/>
        <v>79.730320721668704</v>
      </c>
      <c r="BF63" s="4">
        <f t="shared" si="51"/>
        <v>100.2696792783313</v>
      </c>
      <c r="BG63" s="4">
        <f t="shared" si="52"/>
        <v>259.7303207216687</v>
      </c>
    </row>
    <row r="64" spans="1:59" x14ac:dyDescent="0.2">
      <c r="A64" s="3">
        <f t="shared" si="57"/>
        <v>45351</v>
      </c>
      <c r="B64" s="1">
        <f t="shared" si="53"/>
        <v>2024</v>
      </c>
      <c r="C64" s="1">
        <f t="shared" si="58"/>
        <v>2</v>
      </c>
      <c r="D64" s="1">
        <f t="shared" si="59"/>
        <v>29</v>
      </c>
      <c r="E64" s="1">
        <v>12</v>
      </c>
      <c r="F64" s="1">
        <f t="shared" si="0"/>
        <v>2023</v>
      </c>
      <c r="G64" s="1">
        <f t="shared" si="1"/>
        <v>14</v>
      </c>
      <c r="H64" s="1">
        <f t="shared" si="2"/>
        <v>10</v>
      </c>
      <c r="I64" s="1">
        <f t="shared" si="3"/>
        <v>20</v>
      </c>
      <c r="J64" s="1">
        <f t="shared" si="4"/>
        <v>-13</v>
      </c>
      <c r="K64" s="4">
        <f t="shared" si="5"/>
        <v>8824.9166666666279</v>
      </c>
      <c r="L64" s="4">
        <f t="shared" si="6"/>
        <v>0.24161305042208428</v>
      </c>
      <c r="M64" s="4">
        <f t="shared" si="7"/>
        <v>308.71651123091578</v>
      </c>
      <c r="N64" s="4">
        <f t="shared" si="8"/>
        <v>20.581100748727717</v>
      </c>
      <c r="O64" s="4">
        <f t="shared" si="9"/>
        <v>22.514434082061051</v>
      </c>
      <c r="P64" s="4">
        <f t="shared" si="10"/>
        <v>22.581100748727721</v>
      </c>
      <c r="Q64" s="4">
        <f t="shared" si="11"/>
        <v>338.71651123091578</v>
      </c>
      <c r="R64" s="4">
        <f t="shared" si="12"/>
        <v>283.34874218571753</v>
      </c>
      <c r="S64" s="4">
        <f t="shared" si="13"/>
        <v>1.6698952477983114E-2</v>
      </c>
      <c r="T64" s="4">
        <f t="shared" si="14"/>
        <v>23.436150140344512</v>
      </c>
      <c r="U64" s="4">
        <f t="shared" si="56"/>
        <v>0.40903798394074292</v>
      </c>
      <c r="V64" s="4">
        <f t="shared" si="15"/>
        <v>55.367769045198258</v>
      </c>
      <c r="W64" s="4">
        <f t="shared" si="16"/>
        <v>0.96634986932250666</v>
      </c>
      <c r="X64" s="4">
        <f t="shared" si="17"/>
        <v>0.96634986932250666</v>
      </c>
      <c r="Y64" s="4">
        <f t="shared" si="18"/>
        <v>0.98022169342373899</v>
      </c>
      <c r="Z64" s="4">
        <f t="shared" si="19"/>
        <v>0.98022035478127323</v>
      </c>
      <c r="AA64" s="4">
        <f t="shared" si="20"/>
        <v>0.99415638037465848</v>
      </c>
      <c r="AB64" s="4">
        <f t="shared" si="21"/>
        <v>56.960964771470437</v>
      </c>
      <c r="AC64" s="4">
        <f t="shared" si="22"/>
        <v>340.30970695718798</v>
      </c>
      <c r="AD64" s="4">
        <f t="shared" si="23"/>
        <v>5.9395248628999839</v>
      </c>
      <c r="AE64" s="4">
        <f t="shared" si="24"/>
        <v>1.5931957262721994</v>
      </c>
      <c r="AF64" s="4">
        <f t="shared" si="25"/>
        <v>6.3727829050887976</v>
      </c>
      <c r="AG64" s="4">
        <f t="shared" si="26"/>
        <v>5.965936740746959</v>
      </c>
      <c r="AH64" s="4">
        <f t="shared" si="27"/>
        <v>341.82299608683473</v>
      </c>
      <c r="AI64" s="4">
        <f t="shared" si="28"/>
        <v>22.788199739122316</v>
      </c>
      <c r="AJ64" s="4">
        <f t="shared" si="29"/>
        <v>-0.13441276703374178</v>
      </c>
      <c r="AK64" s="4">
        <f t="shared" si="30"/>
        <v>-7.701284263708569</v>
      </c>
      <c r="AL64" s="4">
        <f t="shared" si="31"/>
        <v>3.10648485591895</v>
      </c>
      <c r="AM64" s="4">
        <f t="shared" si="32"/>
        <v>3.10648485591895</v>
      </c>
      <c r="AN64" s="4">
        <f t="shared" si="33"/>
        <v>12.4259394236758</v>
      </c>
      <c r="AO64" s="4">
        <f t="shared" si="34"/>
        <v>6.0531565185870022</v>
      </c>
      <c r="AP64" s="4">
        <f t="shared" si="35"/>
        <v>4</v>
      </c>
      <c r="AQ64" s="4">
        <f t="shared" si="36"/>
        <v>16.4259394236758</v>
      </c>
      <c r="AR64" s="4">
        <f t="shared" si="37"/>
        <v>12.273765657061263</v>
      </c>
      <c r="AS64" s="4">
        <f t="shared" si="38"/>
        <v>-0.27376565706126499</v>
      </c>
      <c r="AT64" s="4">
        <f t="shared" si="39"/>
        <v>-7.167168141907107E-2</v>
      </c>
      <c r="AU64" s="4">
        <f t="shared" si="40"/>
        <v>0.66264339751815549</v>
      </c>
      <c r="AV64" s="4">
        <f t="shared" si="41"/>
        <v>0.77093994870938964</v>
      </c>
      <c r="AW64" s="4">
        <f t="shared" si="42"/>
        <v>44.171605319080186</v>
      </c>
      <c r="AX64" s="4">
        <f t="shared" si="43"/>
        <v>5.5946135962759651E-2</v>
      </c>
      <c r="AY64" s="4">
        <f t="shared" si="44"/>
        <v>-0.56268781412558333</v>
      </c>
      <c r="AZ64" s="4">
        <f t="shared" si="45"/>
        <v>3.0424917564952292</v>
      </c>
      <c r="BA64" s="4">
        <f t="shared" si="46"/>
        <v>174.32193685052121</v>
      </c>
      <c r="BB64" s="4">
        <f t="shared" si="47"/>
        <v>5.5961716917029172</v>
      </c>
      <c r="BC64" s="4">
        <f t="shared" si="48"/>
        <v>6.677593965358346</v>
      </c>
      <c r="BD64" s="4">
        <f t="shared" si="49"/>
        <v>17.869937348764182</v>
      </c>
      <c r="BE64" s="4">
        <f t="shared" si="50"/>
        <v>80.213234944764224</v>
      </c>
      <c r="BF64" s="4">
        <f t="shared" si="51"/>
        <v>99.786765055235776</v>
      </c>
      <c r="BG64" s="4">
        <f t="shared" si="52"/>
        <v>260.21323494476422</v>
      </c>
    </row>
    <row r="65" spans="1:59" x14ac:dyDescent="0.2">
      <c r="A65" s="3">
        <f t="shared" si="57"/>
        <v>45352</v>
      </c>
      <c r="B65" s="1">
        <f t="shared" si="53"/>
        <v>2024</v>
      </c>
      <c r="C65" s="1">
        <f t="shared" si="58"/>
        <v>3</v>
      </c>
      <c r="D65" s="1">
        <f t="shared" si="59"/>
        <v>1</v>
      </c>
      <c r="E65" s="1">
        <v>12</v>
      </c>
      <c r="F65" s="1">
        <f t="shared" si="0"/>
        <v>2024</v>
      </c>
      <c r="G65" s="1">
        <f t="shared" si="1"/>
        <v>3</v>
      </c>
      <c r="H65" s="1">
        <f t="shared" si="2"/>
        <v>10</v>
      </c>
      <c r="I65" s="1">
        <f t="shared" si="3"/>
        <v>20</v>
      </c>
      <c r="J65" s="1">
        <f t="shared" si="4"/>
        <v>-13</v>
      </c>
      <c r="K65" s="4">
        <f t="shared" si="5"/>
        <v>8825.9166666666279</v>
      </c>
      <c r="L65" s="4">
        <f t="shared" si="6"/>
        <v>0.24164042892995558</v>
      </c>
      <c r="M65" s="4">
        <f t="shared" si="7"/>
        <v>309.70215860242024</v>
      </c>
      <c r="N65" s="4">
        <f t="shared" si="8"/>
        <v>20.646810573494683</v>
      </c>
      <c r="O65" s="4">
        <f t="shared" si="9"/>
        <v>22.580143906828017</v>
      </c>
      <c r="P65" s="4">
        <f t="shared" si="10"/>
        <v>22.646810573494683</v>
      </c>
      <c r="Q65" s="4">
        <f t="shared" si="11"/>
        <v>339.70215860242024</v>
      </c>
      <c r="R65" s="4">
        <f t="shared" si="12"/>
        <v>283.34878872918091</v>
      </c>
      <c r="S65" s="4">
        <f t="shared" si="13"/>
        <v>1.6698951382842799E-2</v>
      </c>
      <c r="T65" s="4">
        <f t="shared" si="14"/>
        <v>23.436149784423911</v>
      </c>
      <c r="U65" s="4">
        <f t="shared" si="56"/>
        <v>0.4090379777287565</v>
      </c>
      <c r="V65" s="4">
        <f t="shared" si="15"/>
        <v>56.35336987323933</v>
      </c>
      <c r="W65" s="4">
        <f t="shared" si="16"/>
        <v>0.98355184888220581</v>
      </c>
      <c r="X65" s="4">
        <f t="shared" si="17"/>
        <v>0.98355184888220581</v>
      </c>
      <c r="Y65" s="4">
        <f t="shared" si="18"/>
        <v>0.99758305675331993</v>
      </c>
      <c r="Z65" s="4">
        <f t="shared" si="19"/>
        <v>0.99758167155485444</v>
      </c>
      <c r="AA65" s="4">
        <f t="shared" si="20"/>
        <v>1.0116760671174547</v>
      </c>
      <c r="AB65" s="4">
        <f t="shared" si="21"/>
        <v>57.964768880223957</v>
      </c>
      <c r="AC65" s="4">
        <f t="shared" si="22"/>
        <v>341.31355760940488</v>
      </c>
      <c r="AD65" s="4">
        <f t="shared" si="23"/>
        <v>5.9570453619794614</v>
      </c>
      <c r="AE65" s="4">
        <f t="shared" si="24"/>
        <v>1.6113990069846409</v>
      </c>
      <c r="AF65" s="4">
        <f t="shared" si="25"/>
        <v>6.4455960279385636</v>
      </c>
      <c r="AG65" s="4">
        <f t="shared" si="26"/>
        <v>5.982291397552344</v>
      </c>
      <c r="AH65" s="4">
        <f t="shared" si="27"/>
        <v>342.76004889716819</v>
      </c>
      <c r="AI65" s="4">
        <f t="shared" si="28"/>
        <v>22.850669926477881</v>
      </c>
      <c r="AJ65" s="4">
        <f t="shared" si="29"/>
        <v>-0.12777464705668451</v>
      </c>
      <c r="AK65" s="4">
        <f t="shared" si="30"/>
        <v>-7.3209480051217088</v>
      </c>
      <c r="AL65" s="4">
        <f t="shared" si="31"/>
        <v>3.0578902947479492</v>
      </c>
      <c r="AM65" s="4">
        <f t="shared" si="32"/>
        <v>3.0578902947479492</v>
      </c>
      <c r="AN65" s="4">
        <f t="shared" si="33"/>
        <v>12.231561178991797</v>
      </c>
      <c r="AO65" s="4">
        <f t="shared" si="34"/>
        <v>5.7859651510532331</v>
      </c>
      <c r="AP65" s="4">
        <f t="shared" si="35"/>
        <v>4</v>
      </c>
      <c r="AQ65" s="4">
        <f t="shared" si="36"/>
        <v>16.231561178991797</v>
      </c>
      <c r="AR65" s="4">
        <f t="shared" si="37"/>
        <v>12.270526019649862</v>
      </c>
      <c r="AS65" s="4">
        <f t="shared" si="38"/>
        <v>-0.27052601964986422</v>
      </c>
      <c r="AT65" s="4">
        <f t="shared" si="39"/>
        <v>-7.0823546328075124E-2</v>
      </c>
      <c r="AU65" s="4">
        <f t="shared" si="40"/>
        <v>0.66264339751815549</v>
      </c>
      <c r="AV65" s="4">
        <f t="shared" si="41"/>
        <v>0.77762359148423343</v>
      </c>
      <c r="AW65" s="4">
        <f t="shared" si="42"/>
        <v>44.554549841851838</v>
      </c>
      <c r="AX65" s="4">
        <f t="shared" si="43"/>
        <v>5.5333613799677148E-2</v>
      </c>
      <c r="AY65" s="4">
        <f t="shared" si="44"/>
        <v>-0.55904627886491942</v>
      </c>
      <c r="AZ65" s="4">
        <f t="shared" si="45"/>
        <v>3.0429353976340532</v>
      </c>
      <c r="BA65" s="4">
        <f t="shared" si="46"/>
        <v>174.34735561539421</v>
      </c>
      <c r="BB65" s="4">
        <f t="shared" si="47"/>
        <v>5.6164095157737348</v>
      </c>
      <c r="BC65" s="4">
        <f t="shared" si="48"/>
        <v>6.6541165038761276</v>
      </c>
      <c r="BD65" s="4">
        <f t="shared" si="49"/>
        <v>17.886935535423596</v>
      </c>
      <c r="BE65" s="4">
        <f t="shared" si="50"/>
        <v>80.698244023926108</v>
      </c>
      <c r="BF65" s="4">
        <f t="shared" si="51"/>
        <v>99.301755976073892</v>
      </c>
      <c r="BG65" s="4">
        <f t="shared" si="52"/>
        <v>260.69824402392612</v>
      </c>
    </row>
    <row r="66" spans="1:59" x14ac:dyDescent="0.2">
      <c r="A66" s="3">
        <f t="shared" si="57"/>
        <v>45353</v>
      </c>
      <c r="B66" s="1">
        <f t="shared" si="53"/>
        <v>2024</v>
      </c>
      <c r="C66" s="1">
        <f t="shared" si="58"/>
        <v>3</v>
      </c>
      <c r="D66" s="1">
        <f t="shared" si="59"/>
        <v>2</v>
      </c>
      <c r="E66" s="1">
        <v>12</v>
      </c>
      <c r="F66" s="1">
        <f t="shared" si="0"/>
        <v>2024</v>
      </c>
      <c r="G66" s="1">
        <f t="shared" si="1"/>
        <v>3</v>
      </c>
      <c r="H66" s="1">
        <f t="shared" si="2"/>
        <v>10</v>
      </c>
      <c r="I66" s="1">
        <f t="shared" si="3"/>
        <v>20</v>
      </c>
      <c r="J66" s="1">
        <f t="shared" si="4"/>
        <v>-13</v>
      </c>
      <c r="K66" s="4">
        <f t="shared" si="5"/>
        <v>8826.9166666666279</v>
      </c>
      <c r="L66" s="4">
        <f t="shared" si="6"/>
        <v>0.2416678074378269</v>
      </c>
      <c r="M66" s="4">
        <f t="shared" si="7"/>
        <v>310.68780597345904</v>
      </c>
      <c r="N66" s="4">
        <f t="shared" si="8"/>
        <v>20.712520398230602</v>
      </c>
      <c r="O66" s="4">
        <f t="shared" si="9"/>
        <v>22.645853731563935</v>
      </c>
      <c r="P66" s="4">
        <f t="shared" si="10"/>
        <v>22.712520398230602</v>
      </c>
      <c r="Q66" s="4">
        <f t="shared" si="11"/>
        <v>340.68780597345904</v>
      </c>
      <c r="R66" s="4">
        <f t="shared" si="12"/>
        <v>283.34883527264429</v>
      </c>
      <c r="S66" s="4">
        <f t="shared" si="13"/>
        <v>1.6698950287702484E-2</v>
      </c>
      <c r="T66" s="4">
        <f t="shared" si="14"/>
        <v>23.436149428503306</v>
      </c>
      <c r="U66" s="4">
        <f t="shared" si="56"/>
        <v>0.40903797151677007</v>
      </c>
      <c r="V66" s="4">
        <f t="shared" si="15"/>
        <v>57.338970700814741</v>
      </c>
      <c r="W66" s="4">
        <f t="shared" si="16"/>
        <v>1.0007538284337778</v>
      </c>
      <c r="X66" s="4">
        <f t="shared" si="17"/>
        <v>1.0007538284337778</v>
      </c>
      <c r="Y66" s="4">
        <f t="shared" si="18"/>
        <v>1.01494015353526</v>
      </c>
      <c r="Z66" s="4">
        <f t="shared" si="19"/>
        <v>1.0149387220095818</v>
      </c>
      <c r="AA66" s="4">
        <f t="shared" si="20"/>
        <v>1.0291871444561058</v>
      </c>
      <c r="AB66" s="4">
        <f t="shared" si="21"/>
        <v>58.968079706455846</v>
      </c>
      <c r="AC66" s="4">
        <f t="shared" si="22"/>
        <v>342.31691497910015</v>
      </c>
      <c r="AD66" s="4">
        <f t="shared" si="23"/>
        <v>5.9745572516547938</v>
      </c>
      <c r="AE66" s="4">
        <f t="shared" si="24"/>
        <v>1.6291090056411122</v>
      </c>
      <c r="AF66" s="4">
        <f t="shared" si="25"/>
        <v>6.5164360225644486</v>
      </c>
      <c r="AG66" s="4">
        <f t="shared" si="26"/>
        <v>5.9986100966204425</v>
      </c>
      <c r="AH66" s="4">
        <f t="shared" si="27"/>
        <v>343.69504148091431</v>
      </c>
      <c r="AI66" s="4">
        <f t="shared" si="28"/>
        <v>22.913002765394289</v>
      </c>
      <c r="AJ66" s="4">
        <f t="shared" si="29"/>
        <v>-0.1211060664563815</v>
      </c>
      <c r="AK66" s="4">
        <f t="shared" si="30"/>
        <v>-6.9388664813815293</v>
      </c>
      <c r="AL66" s="4">
        <f t="shared" si="31"/>
        <v>3.0072355074552775</v>
      </c>
      <c r="AM66" s="4">
        <f t="shared" si="32"/>
        <v>3.0072355074552775</v>
      </c>
      <c r="AN66" s="4">
        <f t="shared" si="33"/>
        <v>12.02894202982111</v>
      </c>
      <c r="AO66" s="4">
        <f t="shared" si="34"/>
        <v>5.5125060072566612</v>
      </c>
      <c r="AP66" s="4">
        <f t="shared" si="35"/>
        <v>4</v>
      </c>
      <c r="AQ66" s="4">
        <f t="shared" si="36"/>
        <v>16.02894202982111</v>
      </c>
      <c r="AR66" s="4">
        <f t="shared" si="37"/>
        <v>12.267149033830352</v>
      </c>
      <c r="AS66" s="4">
        <f t="shared" si="38"/>
        <v>-0.26714903383035349</v>
      </c>
      <c r="AT66" s="4">
        <f t="shared" si="39"/>
        <v>-6.9939453507920801E-2</v>
      </c>
      <c r="AU66" s="4">
        <f t="shared" si="40"/>
        <v>0.66264339751815549</v>
      </c>
      <c r="AV66" s="4">
        <f t="shared" si="41"/>
        <v>0.78434030277754674</v>
      </c>
      <c r="AW66" s="4">
        <f t="shared" si="42"/>
        <v>44.93938905116655</v>
      </c>
      <c r="AX66" s="4">
        <f t="shared" si="43"/>
        <v>5.4689616633842954E-2</v>
      </c>
      <c r="AY66" s="4">
        <f t="shared" si="44"/>
        <v>-0.55536401103270505</v>
      </c>
      <c r="AZ66" s="4">
        <f t="shared" si="45"/>
        <v>3.0434338692183402</v>
      </c>
      <c r="BA66" s="4">
        <f t="shared" si="46"/>
        <v>174.37591593338104</v>
      </c>
      <c r="BB66" s="4">
        <f t="shared" si="47"/>
        <v>5.6366946365277348</v>
      </c>
      <c r="BC66" s="4">
        <f t="shared" si="48"/>
        <v>6.6304543973026169</v>
      </c>
      <c r="BD66" s="4">
        <f t="shared" si="49"/>
        <v>17.903843670358086</v>
      </c>
      <c r="BE66" s="4">
        <f t="shared" si="50"/>
        <v>81.185218346254103</v>
      </c>
      <c r="BF66" s="4">
        <f t="shared" si="51"/>
        <v>98.814781653745897</v>
      </c>
      <c r="BG66" s="4">
        <f t="shared" si="52"/>
        <v>261.18521834625409</v>
      </c>
    </row>
    <row r="67" spans="1:59" x14ac:dyDescent="0.2">
      <c r="A67" s="3">
        <f t="shared" si="57"/>
        <v>45354</v>
      </c>
      <c r="B67" s="1">
        <f t="shared" si="53"/>
        <v>2024</v>
      </c>
      <c r="C67" s="1">
        <f t="shared" si="58"/>
        <v>3</v>
      </c>
      <c r="D67" s="1">
        <f t="shared" si="59"/>
        <v>3</v>
      </c>
      <c r="E67" s="1">
        <v>12</v>
      </c>
      <c r="F67" s="1">
        <f t="shared" si="0"/>
        <v>2024</v>
      </c>
      <c r="G67" s="1">
        <f t="shared" si="1"/>
        <v>3</v>
      </c>
      <c r="H67" s="1">
        <f t="shared" si="2"/>
        <v>10</v>
      </c>
      <c r="I67" s="1">
        <f t="shared" si="3"/>
        <v>20</v>
      </c>
      <c r="J67" s="1">
        <f t="shared" si="4"/>
        <v>-13</v>
      </c>
      <c r="K67" s="4">
        <f t="shared" si="5"/>
        <v>8827.9166666666279</v>
      </c>
      <c r="L67" s="4">
        <f t="shared" si="6"/>
        <v>0.24169518594569822</v>
      </c>
      <c r="M67" s="4">
        <f t="shared" si="7"/>
        <v>311.67345334496349</v>
      </c>
      <c r="N67" s="4">
        <f t="shared" si="8"/>
        <v>20.778230222997568</v>
      </c>
      <c r="O67" s="4">
        <f t="shared" si="9"/>
        <v>22.711563556330901</v>
      </c>
      <c r="P67" s="4">
        <f t="shared" si="10"/>
        <v>22.778230222997564</v>
      </c>
      <c r="Q67" s="4">
        <f t="shared" si="11"/>
        <v>341.67345334496349</v>
      </c>
      <c r="R67" s="4">
        <f t="shared" si="12"/>
        <v>283.34888181610768</v>
      </c>
      <c r="S67" s="4">
        <f t="shared" si="13"/>
        <v>1.6698949192562172E-2</v>
      </c>
      <c r="T67" s="4">
        <f t="shared" si="14"/>
        <v>23.436149072582705</v>
      </c>
      <c r="U67" s="4">
        <f t="shared" si="56"/>
        <v>0.4090379653047837</v>
      </c>
      <c r="V67" s="4">
        <f t="shared" si="15"/>
        <v>58.324571528855813</v>
      </c>
      <c r="W67" s="4">
        <f t="shared" si="16"/>
        <v>1.017955807993477</v>
      </c>
      <c r="X67" s="4">
        <f t="shared" si="17"/>
        <v>1.017955807993477</v>
      </c>
      <c r="Y67" s="4">
        <f t="shared" si="18"/>
        <v>1.032292939740534</v>
      </c>
      <c r="Z67" s="4">
        <f t="shared" si="19"/>
        <v>1.032291462203083</v>
      </c>
      <c r="AA67" s="4">
        <f t="shared" si="20"/>
        <v>1.046689525847198</v>
      </c>
      <c r="AB67" s="4">
        <f t="shared" si="21"/>
        <v>59.970892291593735</v>
      </c>
      <c r="AC67" s="4">
        <f t="shared" si="22"/>
        <v>343.31977410770139</v>
      </c>
      <c r="AD67" s="4">
        <f t="shared" si="23"/>
        <v>5.9920604453825668</v>
      </c>
      <c r="AE67" s="4">
        <f t="shared" si="24"/>
        <v>1.6463207627379006</v>
      </c>
      <c r="AF67" s="4">
        <f t="shared" si="25"/>
        <v>6.5852830509516025</v>
      </c>
      <c r="AG67" s="4">
        <f t="shared" si="26"/>
        <v>6.0148941831270806</v>
      </c>
      <c r="AH67" s="4">
        <f t="shared" si="27"/>
        <v>344.62805091097061</v>
      </c>
      <c r="AI67" s="4">
        <f t="shared" si="28"/>
        <v>22.975203394064707</v>
      </c>
      <c r="AJ67" s="4">
        <f t="shared" si="29"/>
        <v>-0.11440893737115626</v>
      </c>
      <c r="AK67" s="4">
        <f t="shared" si="30"/>
        <v>-6.5551492499438133</v>
      </c>
      <c r="AL67" s="4">
        <f t="shared" si="31"/>
        <v>2.9545975660071235</v>
      </c>
      <c r="AM67" s="4">
        <f t="shared" si="32"/>
        <v>2.9545975660071235</v>
      </c>
      <c r="AN67" s="4">
        <f t="shared" si="33"/>
        <v>11.818390264028494</v>
      </c>
      <c r="AO67" s="4">
        <f t="shared" si="34"/>
        <v>5.2331072130768916</v>
      </c>
      <c r="AP67" s="4">
        <f t="shared" si="35"/>
        <v>4</v>
      </c>
      <c r="AQ67" s="4">
        <f t="shared" si="36"/>
        <v>15.818390264028494</v>
      </c>
      <c r="AR67" s="4">
        <f t="shared" si="37"/>
        <v>12.263639837733809</v>
      </c>
      <c r="AS67" s="4">
        <f t="shared" si="38"/>
        <v>-0.26363983773380539</v>
      </c>
      <c r="AT67" s="4">
        <f t="shared" si="39"/>
        <v>-6.902074811817735E-2</v>
      </c>
      <c r="AU67" s="4">
        <f t="shared" si="40"/>
        <v>0.66264339751815549</v>
      </c>
      <c r="AV67" s="4">
        <f t="shared" si="41"/>
        <v>0.79108802783084142</v>
      </c>
      <c r="AW67" s="4">
        <f t="shared" si="42"/>
        <v>45.326005218035021</v>
      </c>
      <c r="AX67" s="4">
        <f t="shared" si="43"/>
        <v>5.4015157214735932E-2</v>
      </c>
      <c r="AY67" s="4">
        <f t="shared" si="44"/>
        <v>-0.55164181916937349</v>
      </c>
      <c r="AZ67" s="4">
        <f t="shared" si="45"/>
        <v>3.04398671866584</v>
      </c>
      <c r="BA67" s="4">
        <f t="shared" si="46"/>
        <v>174.40759187342891</v>
      </c>
      <c r="BB67" s="4">
        <f t="shared" si="47"/>
        <v>5.6570231777405038</v>
      </c>
      <c r="BC67" s="4">
        <f t="shared" si="48"/>
        <v>6.6066166599933052</v>
      </c>
      <c r="BD67" s="4">
        <f t="shared" si="49"/>
        <v>17.920663015474311</v>
      </c>
      <c r="BE67" s="4">
        <f t="shared" si="50"/>
        <v>81.674029460862954</v>
      </c>
      <c r="BF67" s="4">
        <f t="shared" si="51"/>
        <v>98.325970539137046</v>
      </c>
      <c r="BG67" s="4">
        <f t="shared" si="52"/>
        <v>261.67402946086293</v>
      </c>
    </row>
    <row r="68" spans="1:59" x14ac:dyDescent="0.2">
      <c r="A68" s="3">
        <f t="shared" si="57"/>
        <v>45355</v>
      </c>
      <c r="B68" s="1">
        <f t="shared" si="53"/>
        <v>2024</v>
      </c>
      <c r="C68" s="1">
        <f t="shared" si="58"/>
        <v>3</v>
      </c>
      <c r="D68" s="1">
        <f t="shared" si="59"/>
        <v>4</v>
      </c>
      <c r="E68" s="1">
        <v>12</v>
      </c>
      <c r="F68" s="1">
        <f t="shared" si="0"/>
        <v>2024</v>
      </c>
      <c r="G68" s="1">
        <f t="shared" si="1"/>
        <v>3</v>
      </c>
      <c r="H68" s="1">
        <f t="shared" si="2"/>
        <v>10</v>
      </c>
      <c r="I68" s="1">
        <f t="shared" si="3"/>
        <v>20</v>
      </c>
      <c r="J68" s="1">
        <f t="shared" si="4"/>
        <v>-13</v>
      </c>
      <c r="K68" s="4">
        <f t="shared" si="5"/>
        <v>8828.9166666666279</v>
      </c>
      <c r="L68" s="4">
        <f t="shared" si="6"/>
        <v>0.24172256445356954</v>
      </c>
      <c r="M68" s="4">
        <f t="shared" si="7"/>
        <v>312.65910071646795</v>
      </c>
      <c r="N68" s="4">
        <f t="shared" si="8"/>
        <v>20.84394004776453</v>
      </c>
      <c r="O68" s="4">
        <f t="shared" si="9"/>
        <v>22.777273381097864</v>
      </c>
      <c r="P68" s="4">
        <f t="shared" si="10"/>
        <v>22.843940047764534</v>
      </c>
      <c r="Q68" s="4">
        <f t="shared" si="11"/>
        <v>342.659100716468</v>
      </c>
      <c r="R68" s="4">
        <f t="shared" si="12"/>
        <v>283.34892835957106</v>
      </c>
      <c r="S68" s="4">
        <f t="shared" si="13"/>
        <v>1.6698948097421857E-2</v>
      </c>
      <c r="T68" s="4">
        <f t="shared" si="14"/>
        <v>23.436148716662103</v>
      </c>
      <c r="U68" s="4">
        <f t="shared" si="56"/>
        <v>0.40903795909279733</v>
      </c>
      <c r="V68" s="4">
        <f t="shared" si="15"/>
        <v>59.310172356896942</v>
      </c>
      <c r="W68" s="4">
        <f t="shared" si="16"/>
        <v>1.035157787553177</v>
      </c>
      <c r="X68" s="4">
        <f t="shared" si="17"/>
        <v>1.035157787553177</v>
      </c>
      <c r="Y68" s="4">
        <f t="shared" si="18"/>
        <v>1.0496413727249965</v>
      </c>
      <c r="Z68" s="4">
        <f t="shared" si="19"/>
        <v>1.0496398495779744</v>
      </c>
      <c r="AA68" s="4">
        <f t="shared" si="20"/>
        <v>1.0641831276313514</v>
      </c>
      <c r="AB68" s="4">
        <f t="shared" si="21"/>
        <v>60.973201842308249</v>
      </c>
      <c r="AC68" s="4">
        <f t="shared" si="22"/>
        <v>344.3221302018793</v>
      </c>
      <c r="AD68" s="4">
        <f t="shared" si="23"/>
        <v>6.0095548595034014</v>
      </c>
      <c r="AE68" s="4">
        <f t="shared" si="24"/>
        <v>1.6630294854113004</v>
      </c>
      <c r="AF68" s="4">
        <f t="shared" si="25"/>
        <v>6.6521179416452014</v>
      </c>
      <c r="AG68" s="4">
        <f t="shared" si="26"/>
        <v>6.0311450206023851</v>
      </c>
      <c r="AH68" s="4">
        <f t="shared" si="27"/>
        <v>345.5591553118586</v>
      </c>
      <c r="AI68" s="4">
        <f t="shared" si="28"/>
        <v>23.037277020790572</v>
      </c>
      <c r="AJ68" s="4">
        <f t="shared" si="29"/>
        <v>-0.10768516306737061</v>
      </c>
      <c r="AK68" s="4">
        <f t="shared" si="30"/>
        <v>-6.1699053599383822</v>
      </c>
      <c r="AL68" s="4">
        <f t="shared" si="31"/>
        <v>2.9000545953905998</v>
      </c>
      <c r="AM68" s="4">
        <f t="shared" si="32"/>
        <v>2.9000545953905998</v>
      </c>
      <c r="AN68" s="4">
        <f t="shared" si="33"/>
        <v>11.600218381562399</v>
      </c>
      <c r="AO68" s="4">
        <f t="shared" si="34"/>
        <v>4.9481004399171979</v>
      </c>
      <c r="AP68" s="4">
        <f t="shared" si="35"/>
        <v>4</v>
      </c>
      <c r="AQ68" s="4">
        <f t="shared" si="36"/>
        <v>15.600218381562399</v>
      </c>
      <c r="AR68" s="4">
        <f t="shared" si="37"/>
        <v>12.260003639692707</v>
      </c>
      <c r="AS68" s="4">
        <f t="shared" si="38"/>
        <v>-0.26000363969270879</v>
      </c>
      <c r="AT68" s="4">
        <f t="shared" si="39"/>
        <v>-6.8068793697101795E-2</v>
      </c>
      <c r="AU68" s="4">
        <f t="shared" si="40"/>
        <v>0.66264339751815549</v>
      </c>
      <c r="AV68" s="4">
        <f t="shared" si="41"/>
        <v>0.79786471628897115</v>
      </c>
      <c r="AW68" s="4">
        <f t="shared" si="42"/>
        <v>45.714280865760877</v>
      </c>
      <c r="AX68" s="4">
        <f t="shared" si="43"/>
        <v>5.3311278087752934E-2</v>
      </c>
      <c r="AY68" s="4">
        <f t="shared" si="44"/>
        <v>-0.54788053860730235</v>
      </c>
      <c r="AZ68" s="4">
        <f t="shared" si="45"/>
        <v>3.044593453597201</v>
      </c>
      <c r="BA68" s="4">
        <f t="shared" si="46"/>
        <v>174.44235522427905</v>
      </c>
      <c r="BB68" s="4">
        <f t="shared" si="47"/>
        <v>5.6773913778082656</v>
      </c>
      <c r="BC68" s="4">
        <f t="shared" si="48"/>
        <v>6.5826122618844414</v>
      </c>
      <c r="BD68" s="4">
        <f t="shared" si="49"/>
        <v>17.937395017500972</v>
      </c>
      <c r="BE68" s="4">
        <f t="shared" si="50"/>
        <v>82.164550050906229</v>
      </c>
      <c r="BF68" s="4">
        <f t="shared" si="51"/>
        <v>97.835449949093771</v>
      </c>
      <c r="BG68" s="4">
        <f t="shared" si="52"/>
        <v>262.1645500509062</v>
      </c>
    </row>
    <row r="69" spans="1:59" x14ac:dyDescent="0.2">
      <c r="A69" s="3">
        <f t="shared" si="57"/>
        <v>45356</v>
      </c>
      <c r="B69" s="1">
        <f t="shared" si="53"/>
        <v>2024</v>
      </c>
      <c r="C69" s="1">
        <f t="shared" si="58"/>
        <v>3</v>
      </c>
      <c r="D69" s="1">
        <f t="shared" si="59"/>
        <v>5</v>
      </c>
      <c r="E69" s="1">
        <v>12</v>
      </c>
      <c r="F69" s="1">
        <f t="shared" ref="F69:F132" si="60">IF(Month &lt;=2,Year-1,Year)</f>
        <v>2024</v>
      </c>
      <c r="G69" s="1">
        <f t="shared" ref="G69:G132" si="61">IF(Month &lt;=2,Month+12,Month)</f>
        <v>3</v>
      </c>
      <c r="H69" s="1">
        <f t="shared" ref="H69:H132" si="62">Hour-Zone</f>
        <v>10</v>
      </c>
      <c r="I69" s="1">
        <f t="shared" ref="I69:I132" si="63">INT(Year_corr/100)</f>
        <v>20</v>
      </c>
      <c r="J69" s="1">
        <f t="shared" ref="J69:J132" si="64">2 - aaa + INT(aaa/4)</f>
        <v>-13</v>
      </c>
      <c r="K69" s="4">
        <f t="shared" ref="K69:K132" si="65">bbb + INT(365.25*Year_corr) + INT(30.6001*(Month_corr+1))   + Day + UTC/24 -730550.5</f>
        <v>8829.9166666666279</v>
      </c>
      <c r="L69" s="4">
        <f t="shared" ref="L69:L132" si="66">Days_since_Epoch/36525</f>
        <v>0.24174994296144087</v>
      </c>
      <c r="M69" s="4">
        <f t="shared" ref="M69:M132" si="67">MOD(  280.46061837   +  360.98564736629  *  Days_since_Epoch   +  0.000387933 * Jul_Cent_sinch_Epoch^2   -   Jul_Cent_sinch_Epoch^3  /38710000,360 )</f>
        <v>313.6447480879724</v>
      </c>
      <c r="N69" s="4">
        <f t="shared" ref="N69:N132" si="68">GMST_deg/15</f>
        <v>20.909649872531492</v>
      </c>
      <c r="O69" s="4">
        <f t="shared" ref="O69:O132" si="69">GMST_hrs + Longitude/15</f>
        <v>22.842983205864826</v>
      </c>
      <c r="P69" s="4">
        <f t="shared" ref="P69:P132" si="70">GMST_hrs + 12 - UTC</f>
        <v>22.909649872531489</v>
      </c>
      <c r="Q69" s="4">
        <f t="shared" ref="Q69:Q132" si="71">Mean_Sun_Longitude_hrs*15</f>
        <v>343.64474808797235</v>
      </c>
      <c r="R69" s="4">
        <f t="shared" ref="R69:R132" si="72">282.938 + 1.7*Jul_Cent_sinch_Epoch</f>
        <v>283.34897490303445</v>
      </c>
      <c r="S69" s="4">
        <f t="shared" ref="S69:S132" si="73">0.016708617 - 0.00004 * Jul_Cent_sinch_Epoch</f>
        <v>1.6698947002281542E-2</v>
      </c>
      <c r="T69" s="4">
        <f t="shared" ref="T69:T132" si="74">23.43929111 - 0.013 * Jul_Cent_sinch_Epoch</f>
        <v>23.436148360741502</v>
      </c>
      <c r="U69" s="4">
        <f t="shared" si="56"/>
        <v>0.40903795288081096</v>
      </c>
      <c r="V69" s="4">
        <f t="shared" ref="V69:V132" si="75">Mean_Sun_Longitude_deg - Perihelion_Longitude</f>
        <v>60.2957731849379</v>
      </c>
      <c r="W69" s="4">
        <f t="shared" ref="W69:W132" si="76">RADIANS(Mean_Anomaly_deg)</f>
        <v>1.0523597671128742</v>
      </c>
      <c r="X69" s="4">
        <f t="shared" ref="X69:X132" si="77">Mean_Anomaly_rad</f>
        <v>1.0523597671128742</v>
      </c>
      <c r="Y69" s="4">
        <f t="shared" ref="Y69:Y132" si="78">Eccentric_Anomaly_0  +
(Mean_Anomaly_rad + Eccentricity * SIN(Mean_Anomaly_rad)  - Eccentric_Anomaly_0) /
 (1 - Eccentricity * COS(Eccentric_Anomaly_0))</f>
        <v>1.0669854112722281</v>
      </c>
      <c r="Z69" s="4">
        <f t="shared" ref="Z69:Z132" si="79">Eccentric_Anomaly_1  +
(Mean_Anomaly_rad + Eccentricity * SIN(Eccentric_Anomaly_1)  - Eccentric_Anomaly_1) /
 (1 - Eccentricity * COS(Eccentric_Anomaly_1))</f>
        <v>1.0669838430044809</v>
      </c>
      <c r="AA69" s="4">
        <f t="shared" ref="AA69:AA132" si="80">2 * ATAN2(COS(Eccentric_Anomaly_2/2),SQRT((1+Eccentricity)/(1-Eccentricity)) * SIN(Eccentric_Anomaly_2/2))</f>
        <v>1.0816678690839068</v>
      </c>
      <c r="AB69" s="4">
        <f t="shared" ref="AB69:AB132" si="81">DEGREES(True_Anomaly_rad)</f>
        <v>61.975003733417118</v>
      </c>
      <c r="AC69" s="4">
        <f t="shared" ref="AC69:AC132" si="82">True_Anomaly_deg+Perihelion_Longitude</f>
        <v>345.32397863645156</v>
      </c>
      <c r="AD69" s="4">
        <f t="shared" ref="AD69:AD132" si="83">RADIANS(Sun_True_Longitude_deg)</f>
        <v>6.0270404132926387</v>
      </c>
      <c r="AE69" s="4">
        <f t="shared" ref="AE69:AE132" si="84">Sun_True_Longitude_deg-Mean_Sun_Longitude_deg</f>
        <v>1.6792305484792109</v>
      </c>
      <c r="AF69" s="4">
        <f t="shared" ref="AF69:AF132" si="85">4*Eccentricity_Effect_deg</f>
        <v>6.7169221939168438</v>
      </c>
      <c r="AG69" s="4">
        <f t="shared" ref="AG69:AG132" si="86">MOD(ATAN2(COS(Sun_True_Longitude_rad),COS(Obliquity_rad)*SIN(Sun_True_Longitude_rad)),2*PI())</f>
        <v>6.047363989545838</v>
      </c>
      <c r="AH69" s="4">
        <f t="shared" ref="AH69:AH132" si="87">DEGREES(Right_Ascension_rad)</f>
        <v>346.48843378037219</v>
      </c>
      <c r="AI69" s="4">
        <f t="shared" ref="AI69:AI132" si="88">Right_Ascension_deg/15</f>
        <v>23.09922891869148</v>
      </c>
      <c r="AJ69" s="4">
        <f t="shared" ref="AJ69:AJ132" si="89">ASIN(SIN(Obliquity_rad)*SIN(Sun_True_Longitude_rad))</f>
        <v>-0.10093663786831271</v>
      </c>
      <c r="AK69" s="4">
        <f t="shared" ref="AK69:AK132" si="90">DEGREES(Declination_rad)</f>
        <v>-5.7832433480946808</v>
      </c>
      <c r="AL69" s="4">
        <f t="shared" ref="AL69:AL132" si="91">Right_Ascension_deg-Mean_Sun_Longitude_deg</f>
        <v>2.8436856923998448</v>
      </c>
      <c r="AM69" s="4">
        <f t="shared" ref="AM69:AM132" si="92">IF(EoT_deg_uncorr&gt;180,EoT_deg_uncorr-360,IF(EoT_deg_uncorr&lt;-180,EoT_deg_uncorr+360,EoT_deg_uncorr))</f>
        <v>2.8436856923998448</v>
      </c>
      <c r="AN69" s="4">
        <f t="shared" ref="AN69:AN132" si="93">4*EoT_deg</f>
        <v>11.374742769599379</v>
      </c>
      <c r="AO69" s="4">
        <f t="shared" ref="AO69:AO132" si="94">EoT_min-Eccentricity_Effect_min</f>
        <v>4.6578205756825355</v>
      </c>
      <c r="AP69" s="4">
        <f t="shared" ref="AP69:AP132" si="95">4*(Zone*15-Longitude)</f>
        <v>4</v>
      </c>
      <c r="AQ69" s="4">
        <f t="shared" ref="AQ69:AQ132" si="96">EoT_min+Longitude_correction_min</f>
        <v>15.374742769599379</v>
      </c>
      <c r="AR69" s="4">
        <f t="shared" ref="AR69:AR132" si="97">12 +EoT_Longitude_Corrected_min/60</f>
        <v>12.256245712826656</v>
      </c>
      <c r="AS69" s="4">
        <f t="shared" ref="AS69:AS132" si="98">GMST_hrs+Longitude/15-Right_Ascension_hrs</f>
        <v>-0.25624571282665443</v>
      </c>
      <c r="AT69" s="4">
        <f t="shared" ref="AT69:AT132" si="99">RADIANS(Solar_Hour_Angle_hrs * 15)</f>
        <v>-6.7084970744174785E-2</v>
      </c>
      <c r="AU69" s="4">
        <f t="shared" ref="AU69:AU132" si="100">RADIANS(Latitude)</f>
        <v>0.66264339751815549</v>
      </c>
      <c r="AV69" s="4">
        <f t="shared" ref="AV69:AV132" si="101">ASIN(SIN(Latitude_rad)*SIN(Declination_rad)       +     COS(Latitude_rad)*COS(Declination_rad)*COS(Solar_Hour_Angle_rad))</f>
        <v>0.80466832276599431</v>
      </c>
      <c r="AW69" s="4">
        <f t="shared" ref="AW69:AW132" si="102">MOD(DEGREES(Solar_Altitude_rad),360)</f>
        <v>46.104098802362174</v>
      </c>
      <c r="AX69" s="4">
        <f t="shared" ref="AX69:AX132" si="103">-COS(Declination_rad) * COS(Latitude_rad) * SIN(Solar_Hour_Angle_rad)</f>
        <v>5.2579050191269579E-2</v>
      </c>
      <c r="AY69" s="4">
        <f t="shared" ref="AY69:AY132" si="104">SIN(Declination_rad) - SIN(Latitude_rad) *SIN(Solar_Altitude_rad)</f>
        <v>-0.54408103150822851</v>
      </c>
      <c r="AZ69" s="4">
        <f t="shared" ref="AZ69:AZ132" si="105">ATAN2(Solar_Azimuth_b,Solar_Azimuth_a)</f>
        <v>3.0452535415318072</v>
      </c>
      <c r="BA69" s="4">
        <f t="shared" ref="BA69:BA132" si="106">DEGREES(Solar_Azimuth_rad)</f>
        <v>174.4801754770395</v>
      </c>
      <c r="BB69" s="4">
        <f t="shared" ref="BB69:BB132" si="107">DEGREES(ACOS(-TAN(Latitude_rad)*TAN(Declination_rad))) / 15</f>
        <v>5.6977955841720158</v>
      </c>
      <c r="BC69" s="4">
        <f t="shared" ref="BC69:BC132" si="108">Solar_Noon_hrs-Sunrise_q_hrs</f>
        <v>6.5584501286546404</v>
      </c>
      <c r="BD69" s="4">
        <f t="shared" ref="BD69:BD132" si="109">Solar_Noon_hrs+Sunrise_q_hrs</f>
        <v>17.954041296998671</v>
      </c>
      <c r="BE69" s="4">
        <f t="shared" ref="BE69:BE132" si="110">DEGREES(ACOS(SIN(-Declination_rad)/COS(Latitude_rad)))</f>
        <v>82.656653905965598</v>
      </c>
      <c r="BF69" s="4">
        <f t="shared" ref="BF69:BF132" si="111">180-Sunrise_Azimuth_r_deg</f>
        <v>97.343346094034402</v>
      </c>
      <c r="BG69" s="4">
        <f t="shared" ref="BG69:BG132" si="112">180+Sunrise_Azimuth_r_deg</f>
        <v>262.65665390596558</v>
      </c>
    </row>
    <row r="70" spans="1:59" x14ac:dyDescent="0.2">
      <c r="A70" s="3">
        <f t="shared" si="57"/>
        <v>45357</v>
      </c>
      <c r="B70" s="1">
        <f t="shared" ref="B70:B133" si="113">YEAR(A70)</f>
        <v>2024</v>
      </c>
      <c r="C70" s="1">
        <f t="shared" si="58"/>
        <v>3</v>
      </c>
      <c r="D70" s="1">
        <f t="shared" si="59"/>
        <v>6</v>
      </c>
      <c r="E70" s="1">
        <v>12</v>
      </c>
      <c r="F70" s="1">
        <f t="shared" si="60"/>
        <v>2024</v>
      </c>
      <c r="G70" s="1">
        <f t="shared" si="61"/>
        <v>3</v>
      </c>
      <c r="H70" s="1">
        <f t="shared" si="62"/>
        <v>10</v>
      </c>
      <c r="I70" s="1">
        <f t="shared" si="63"/>
        <v>20</v>
      </c>
      <c r="J70" s="1">
        <f t="shared" si="64"/>
        <v>-13</v>
      </c>
      <c r="K70" s="4">
        <f t="shared" si="65"/>
        <v>8830.9166666666279</v>
      </c>
      <c r="L70" s="4">
        <f t="shared" si="66"/>
        <v>0.24177732146931219</v>
      </c>
      <c r="M70" s="4">
        <f t="shared" si="67"/>
        <v>314.63039545947686</v>
      </c>
      <c r="N70" s="4">
        <f t="shared" si="68"/>
        <v>20.975359697298458</v>
      </c>
      <c r="O70" s="4">
        <f t="shared" si="69"/>
        <v>22.908693030631792</v>
      </c>
      <c r="P70" s="4">
        <f t="shared" si="70"/>
        <v>22.975359697298458</v>
      </c>
      <c r="Q70" s="4">
        <f t="shared" si="71"/>
        <v>344.63039545947686</v>
      </c>
      <c r="R70" s="4">
        <f t="shared" si="72"/>
        <v>283.34902144649783</v>
      </c>
      <c r="S70" s="4">
        <f t="shared" si="73"/>
        <v>1.6698945907141226E-2</v>
      </c>
      <c r="T70" s="4">
        <f t="shared" si="74"/>
        <v>23.436148004820897</v>
      </c>
      <c r="U70" s="4">
        <f t="shared" ref="U70:U133" si="114">RADIANS(T70)</f>
        <v>0.40903794666882454</v>
      </c>
      <c r="V70" s="4">
        <f t="shared" si="75"/>
        <v>61.281374012979029</v>
      </c>
      <c r="W70" s="4">
        <f t="shared" si="76"/>
        <v>1.0695617466725744</v>
      </c>
      <c r="X70" s="4">
        <f t="shared" si="77"/>
        <v>1.0695617466725744</v>
      </c>
      <c r="Y70" s="4">
        <f t="shared" si="78"/>
        <v>1.0843250155948212</v>
      </c>
      <c r="Z70" s="4">
        <f t="shared" si="79"/>
        <v>1.0843234027814952</v>
      </c>
      <c r="AA70" s="4">
        <f t="shared" si="80"/>
        <v>1.0991436724230068</v>
      </c>
      <c r="AB70" s="4">
        <f t="shared" si="81"/>
        <v>62.976293508348185</v>
      </c>
      <c r="AC70" s="4">
        <f t="shared" si="82"/>
        <v>346.32531495484602</v>
      </c>
      <c r="AD70" s="4">
        <f t="shared" si="83"/>
        <v>6.0445170289684196</v>
      </c>
      <c r="AE70" s="4">
        <f t="shared" si="84"/>
        <v>1.6949194953691631</v>
      </c>
      <c r="AF70" s="4">
        <f t="shared" si="85"/>
        <v>6.7796779814766523</v>
      </c>
      <c r="AG70" s="4">
        <f t="shared" si="86"/>
        <v>6.0635524860389918</v>
      </c>
      <c r="AH70" s="4">
        <f t="shared" si="87"/>
        <v>347.41596630609223</v>
      </c>
      <c r="AI70" s="4">
        <f t="shared" si="88"/>
        <v>23.161064420406149</v>
      </c>
      <c r="AJ70" s="4">
        <f t="shared" si="89"/>
        <v>-9.4165247125893095E-2</v>
      </c>
      <c r="AK70" s="4">
        <f t="shared" si="90"/>
        <v>-5.3952712371200793</v>
      </c>
      <c r="AL70" s="4">
        <f t="shared" si="91"/>
        <v>2.7855708466153715</v>
      </c>
      <c r="AM70" s="4">
        <f t="shared" si="92"/>
        <v>2.7855708466153715</v>
      </c>
      <c r="AN70" s="4">
        <f t="shared" si="93"/>
        <v>11.142283386461486</v>
      </c>
      <c r="AO70" s="4">
        <f t="shared" si="94"/>
        <v>4.3626054049848335</v>
      </c>
      <c r="AP70" s="4">
        <f t="shared" si="95"/>
        <v>4</v>
      </c>
      <c r="AQ70" s="4">
        <f t="shared" si="96"/>
        <v>15.142283386461486</v>
      </c>
      <c r="AR70" s="4">
        <f t="shared" si="97"/>
        <v>12.252371389774359</v>
      </c>
      <c r="AS70" s="4">
        <f t="shared" si="98"/>
        <v>-0.25237138977435691</v>
      </c>
      <c r="AT70" s="4">
        <f t="shared" si="99"/>
        <v>-6.6070675340947155E-2</v>
      </c>
      <c r="AU70" s="4">
        <f t="shared" si="100"/>
        <v>0.66264339751815549</v>
      </c>
      <c r="AV70" s="4">
        <f t="shared" si="101"/>
        <v>0.81149680737231911</v>
      </c>
      <c r="AW70" s="4">
        <f t="shared" si="102"/>
        <v>46.495342150774633</v>
      </c>
      <c r="AX70" s="4">
        <f t="shared" si="103"/>
        <v>5.181957142609811E-2</v>
      </c>
      <c r="AY70" s="4">
        <f t="shared" si="104"/>
        <v>-0.54024418688112963</v>
      </c>
      <c r="AZ70" s="4">
        <f t="shared" si="105"/>
        <v>3.0459664095462435</v>
      </c>
      <c r="BA70" s="4">
        <f t="shared" si="106"/>
        <v>174.52101980561659</v>
      </c>
      <c r="BB70" s="4">
        <f t="shared" si="107"/>
        <v>5.7182322476295102</v>
      </c>
      <c r="BC70" s="4">
        <f t="shared" si="108"/>
        <v>6.5341391421448485</v>
      </c>
      <c r="BD70" s="4">
        <f t="shared" si="109"/>
        <v>17.970603637403869</v>
      </c>
      <c r="BE70" s="4">
        <f t="shared" si="110"/>
        <v>83.150215891517163</v>
      </c>
      <c r="BF70" s="4">
        <f t="shared" si="111"/>
        <v>96.849784108482837</v>
      </c>
      <c r="BG70" s="4">
        <f t="shared" si="112"/>
        <v>263.15021589151718</v>
      </c>
    </row>
    <row r="71" spans="1:59" x14ac:dyDescent="0.2">
      <c r="A71" s="3">
        <f t="shared" ref="A71:A134" si="115">A70+1</f>
        <v>45358</v>
      </c>
      <c r="B71" s="1">
        <f t="shared" si="113"/>
        <v>2024</v>
      </c>
      <c r="C71" s="1">
        <f t="shared" si="58"/>
        <v>3</v>
      </c>
      <c r="D71" s="1">
        <f t="shared" si="59"/>
        <v>7</v>
      </c>
      <c r="E71" s="1">
        <v>12</v>
      </c>
      <c r="F71" s="1">
        <f t="shared" si="60"/>
        <v>2024</v>
      </c>
      <c r="G71" s="1">
        <f t="shared" si="61"/>
        <v>3</v>
      </c>
      <c r="H71" s="1">
        <f t="shared" si="62"/>
        <v>10</v>
      </c>
      <c r="I71" s="1">
        <f t="shared" si="63"/>
        <v>20</v>
      </c>
      <c r="J71" s="1">
        <f t="shared" si="64"/>
        <v>-13</v>
      </c>
      <c r="K71" s="4">
        <f t="shared" si="65"/>
        <v>8831.9166666666279</v>
      </c>
      <c r="L71" s="4">
        <f t="shared" si="66"/>
        <v>0.24180469997718351</v>
      </c>
      <c r="M71" s="4">
        <f t="shared" si="67"/>
        <v>315.61604283051565</v>
      </c>
      <c r="N71" s="4">
        <f t="shared" si="68"/>
        <v>21.041069522034377</v>
      </c>
      <c r="O71" s="4">
        <f t="shared" si="69"/>
        <v>22.97440285536771</v>
      </c>
      <c r="P71" s="4">
        <f t="shared" si="70"/>
        <v>23.041069522034377</v>
      </c>
      <c r="Q71" s="4">
        <f t="shared" si="71"/>
        <v>345.61604283051565</v>
      </c>
      <c r="R71" s="4">
        <f t="shared" si="72"/>
        <v>283.34906798996121</v>
      </c>
      <c r="S71" s="4">
        <f t="shared" si="73"/>
        <v>1.6698944812000911E-2</v>
      </c>
      <c r="T71" s="4">
        <f t="shared" si="74"/>
        <v>23.436147648900295</v>
      </c>
      <c r="U71" s="4">
        <f t="shared" si="114"/>
        <v>0.40903794045683817</v>
      </c>
      <c r="V71" s="4">
        <f t="shared" si="75"/>
        <v>62.26697484055444</v>
      </c>
      <c r="W71" s="4">
        <f t="shared" si="76"/>
        <v>1.0867637262241461</v>
      </c>
      <c r="X71" s="4">
        <f t="shared" si="77"/>
        <v>1.0867637262241461</v>
      </c>
      <c r="Y71" s="4">
        <f t="shared" si="78"/>
        <v>1.101660147335068</v>
      </c>
      <c r="Z71" s="4">
        <f t="shared" si="79"/>
        <v>1.1016584906370404</v>
      </c>
      <c r="AA71" s="4">
        <f t="shared" si="80"/>
        <v>1.1166104628164175</v>
      </c>
      <c r="AB71" s="4">
        <f t="shared" si="81"/>
        <v>63.977066879530263</v>
      </c>
      <c r="AC71" s="4">
        <f t="shared" si="82"/>
        <v>347.32613486949145</v>
      </c>
      <c r="AD71" s="4">
        <f t="shared" si="83"/>
        <v>6.0619846316985111</v>
      </c>
      <c r="AE71" s="4">
        <f t="shared" si="84"/>
        <v>1.7100920389758016</v>
      </c>
      <c r="AF71" s="4">
        <f t="shared" si="85"/>
        <v>6.8403681559032066</v>
      </c>
      <c r="AG71" s="4">
        <f t="shared" si="86"/>
        <v>6.0797119203935814</v>
      </c>
      <c r="AH71" s="4">
        <f t="shared" si="87"/>
        <v>348.34183369392895</v>
      </c>
      <c r="AI71" s="4">
        <f t="shared" si="88"/>
        <v>23.222788912928596</v>
      </c>
      <c r="AJ71" s="4">
        <f t="shared" si="89"/>
        <v>-8.7372867217900024E-2</v>
      </c>
      <c r="AK71" s="4">
        <f t="shared" si="90"/>
        <v>-5.0060965355426186</v>
      </c>
      <c r="AL71" s="4">
        <f t="shared" si="91"/>
        <v>2.7257908634132946</v>
      </c>
      <c r="AM71" s="4">
        <f t="shared" si="92"/>
        <v>2.7257908634132946</v>
      </c>
      <c r="AN71" s="4">
        <f t="shared" si="93"/>
        <v>10.903163453653178</v>
      </c>
      <c r="AO71" s="4">
        <f t="shared" si="94"/>
        <v>4.0627952977499717</v>
      </c>
      <c r="AP71" s="4">
        <f t="shared" si="95"/>
        <v>4</v>
      </c>
      <c r="AQ71" s="4">
        <f t="shared" si="96"/>
        <v>14.903163453653178</v>
      </c>
      <c r="AR71" s="4">
        <f t="shared" si="97"/>
        <v>12.248386057560886</v>
      </c>
      <c r="AS71" s="4">
        <f t="shared" si="98"/>
        <v>-0.24838605756088583</v>
      </c>
      <c r="AT71" s="4">
        <f t="shared" si="99"/>
        <v>-6.5027317807284199E-2</v>
      </c>
      <c r="AU71" s="4">
        <f t="shared" si="100"/>
        <v>0.66264339751815549</v>
      </c>
      <c r="AV71" s="4">
        <f t="shared" si="101"/>
        <v>0.81834813621923941</v>
      </c>
      <c r="AW71" s="4">
        <f t="shared" si="102"/>
        <v>46.887894377759402</v>
      </c>
      <c r="AX71" s="4">
        <f t="shared" si="103"/>
        <v>5.1033965197865808E-2</v>
      </c>
      <c r="AY71" s="4">
        <f t="shared" si="104"/>
        <v>-0.53637092057178359</v>
      </c>
      <c r="AZ71" s="4">
        <f t="shared" si="105"/>
        <v>3.0467314438951849</v>
      </c>
      <c r="BA71" s="4">
        <f t="shared" si="106"/>
        <v>174.56485304499347</v>
      </c>
      <c r="BB71" s="4">
        <f t="shared" si="107"/>
        <v>5.7386979165948953</v>
      </c>
      <c r="BC71" s="4">
        <f t="shared" si="108"/>
        <v>6.5096881409659906</v>
      </c>
      <c r="BD71" s="4">
        <f t="shared" si="109"/>
        <v>17.98708397415578</v>
      </c>
      <c r="BE71" s="4">
        <f t="shared" si="110"/>
        <v>83.645111916769665</v>
      </c>
      <c r="BF71" s="4">
        <f t="shared" si="111"/>
        <v>96.354888083230335</v>
      </c>
      <c r="BG71" s="4">
        <f t="shared" si="112"/>
        <v>263.64511191676968</v>
      </c>
    </row>
    <row r="72" spans="1:59" x14ac:dyDescent="0.2">
      <c r="A72" s="3">
        <f t="shared" si="115"/>
        <v>45359</v>
      </c>
      <c r="B72" s="1">
        <f t="shared" si="113"/>
        <v>2024</v>
      </c>
      <c r="C72" s="1">
        <f t="shared" si="58"/>
        <v>3</v>
      </c>
      <c r="D72" s="1">
        <f t="shared" si="59"/>
        <v>8</v>
      </c>
      <c r="E72" s="1">
        <v>12</v>
      </c>
      <c r="F72" s="1">
        <f t="shared" si="60"/>
        <v>2024</v>
      </c>
      <c r="G72" s="1">
        <f t="shared" si="61"/>
        <v>3</v>
      </c>
      <c r="H72" s="1">
        <f t="shared" si="62"/>
        <v>10</v>
      </c>
      <c r="I72" s="1">
        <f t="shared" si="63"/>
        <v>20</v>
      </c>
      <c r="J72" s="1">
        <f t="shared" si="64"/>
        <v>-13</v>
      </c>
      <c r="K72" s="4">
        <f t="shared" si="65"/>
        <v>8832.9166666666279</v>
      </c>
      <c r="L72" s="4">
        <f t="shared" si="66"/>
        <v>0.24183207848505484</v>
      </c>
      <c r="M72" s="4">
        <f t="shared" si="67"/>
        <v>316.60169020202011</v>
      </c>
      <c r="N72" s="4">
        <f t="shared" si="68"/>
        <v>21.106779346801339</v>
      </c>
      <c r="O72" s="4">
        <f t="shared" si="69"/>
        <v>23.040112680134673</v>
      </c>
      <c r="P72" s="4">
        <f t="shared" si="70"/>
        <v>23.106779346801339</v>
      </c>
      <c r="Q72" s="4">
        <f t="shared" si="71"/>
        <v>346.60169020202011</v>
      </c>
      <c r="R72" s="4">
        <f t="shared" si="72"/>
        <v>283.3491145334246</v>
      </c>
      <c r="S72" s="4">
        <f t="shared" si="73"/>
        <v>1.6698943716860596E-2</v>
      </c>
      <c r="T72" s="4">
        <f t="shared" si="74"/>
        <v>23.436147292979694</v>
      </c>
      <c r="U72" s="4">
        <f t="shared" si="114"/>
        <v>0.4090379342448518</v>
      </c>
      <c r="V72" s="4">
        <f t="shared" si="75"/>
        <v>63.252575668595512</v>
      </c>
      <c r="W72" s="4">
        <f t="shared" si="76"/>
        <v>1.1039657057838452</v>
      </c>
      <c r="X72" s="4">
        <f t="shared" si="77"/>
        <v>1.1039657057838452</v>
      </c>
      <c r="Y72" s="4">
        <f t="shared" si="78"/>
        <v>1.1189907696060604</v>
      </c>
      <c r="Z72" s="4">
        <f t="shared" si="79"/>
        <v>1.1189890697691456</v>
      </c>
      <c r="AA72" s="4">
        <f t="shared" si="80"/>
        <v>1.1340681684284073</v>
      </c>
      <c r="AB72" s="4">
        <f t="shared" si="81"/>
        <v>64.977319731079135</v>
      </c>
      <c r="AC72" s="4">
        <f t="shared" si="82"/>
        <v>348.32643426450375</v>
      </c>
      <c r="AD72" s="4">
        <f t="shared" si="83"/>
        <v>6.079443149647183</v>
      </c>
      <c r="AE72" s="4">
        <f t="shared" si="84"/>
        <v>1.7247440624836372</v>
      </c>
      <c r="AF72" s="4">
        <f t="shared" si="85"/>
        <v>6.8989762499345488</v>
      </c>
      <c r="AG72" s="4">
        <f t="shared" si="86"/>
        <v>6.0958437158721486</v>
      </c>
      <c r="AH72" s="4">
        <f t="shared" si="87"/>
        <v>349.26611749081906</v>
      </c>
      <c r="AI72" s="4">
        <f t="shared" si="88"/>
        <v>23.284407832721271</v>
      </c>
      <c r="AJ72" s="4">
        <f t="shared" si="89"/>
        <v>-8.0561365553070613E-2</v>
      </c>
      <c r="AK72" s="4">
        <f t="shared" si="90"/>
        <v>-4.6158262380015591</v>
      </c>
      <c r="AL72" s="4">
        <f t="shared" si="91"/>
        <v>2.6644272887989473</v>
      </c>
      <c r="AM72" s="4">
        <f t="shared" si="92"/>
        <v>2.6644272887989473</v>
      </c>
      <c r="AN72" s="4">
        <f t="shared" si="93"/>
        <v>10.657709155195789</v>
      </c>
      <c r="AO72" s="4">
        <f t="shared" si="94"/>
        <v>3.7587329052612404</v>
      </c>
      <c r="AP72" s="4">
        <f t="shared" si="95"/>
        <v>4</v>
      </c>
      <c r="AQ72" s="4">
        <f t="shared" si="96"/>
        <v>14.657709155195789</v>
      </c>
      <c r="AR72" s="4">
        <f t="shared" si="97"/>
        <v>12.244295152586597</v>
      </c>
      <c r="AS72" s="4">
        <f t="shared" si="98"/>
        <v>-0.24429515258659862</v>
      </c>
      <c r="AT72" s="4">
        <f t="shared" si="99"/>
        <v>-6.3956321389471313E-2</v>
      </c>
      <c r="AU72" s="4">
        <f t="shared" si="100"/>
        <v>0.66264339751815549</v>
      </c>
      <c r="AV72" s="4">
        <f t="shared" si="101"/>
        <v>0.82522028191752173</v>
      </c>
      <c r="AW72" s="4">
        <f t="shared" si="102"/>
        <v>47.281639322469957</v>
      </c>
      <c r="AX72" s="4">
        <f t="shared" si="103"/>
        <v>5.0223378932410627E-2</v>
      </c>
      <c r="AY72" s="4">
        <f t="shared" si="104"/>
        <v>-0.53246217521449291</v>
      </c>
      <c r="AZ72" s="4">
        <f t="shared" si="105"/>
        <v>3.0475479895954489</v>
      </c>
      <c r="BA72" s="4">
        <f t="shared" si="106"/>
        <v>174.61163766739816</v>
      </c>
      <c r="BB72" s="4">
        <f t="shared" si="107"/>
        <v>5.7591892313655597</v>
      </c>
      <c r="BC72" s="4">
        <f t="shared" si="108"/>
        <v>6.4851059212210371</v>
      </c>
      <c r="BD72" s="4">
        <f t="shared" si="109"/>
        <v>18.003484383952156</v>
      </c>
      <c r="BE72" s="4">
        <f t="shared" si="110"/>
        <v>84.141218902195831</v>
      </c>
      <c r="BF72" s="4">
        <f t="shared" si="111"/>
        <v>95.858781097804169</v>
      </c>
      <c r="BG72" s="4">
        <f t="shared" si="112"/>
        <v>264.14121890219582</v>
      </c>
    </row>
    <row r="73" spans="1:59" x14ac:dyDescent="0.2">
      <c r="A73" s="3">
        <f t="shared" si="115"/>
        <v>45360</v>
      </c>
      <c r="B73" s="1">
        <f t="shared" si="113"/>
        <v>2024</v>
      </c>
      <c r="C73" s="1">
        <f t="shared" si="58"/>
        <v>3</v>
      </c>
      <c r="D73" s="1">
        <f t="shared" si="59"/>
        <v>9</v>
      </c>
      <c r="E73" s="1">
        <v>12</v>
      </c>
      <c r="F73" s="1">
        <f t="shared" si="60"/>
        <v>2024</v>
      </c>
      <c r="G73" s="1">
        <f t="shared" si="61"/>
        <v>3</v>
      </c>
      <c r="H73" s="1">
        <f t="shared" si="62"/>
        <v>10</v>
      </c>
      <c r="I73" s="1">
        <f t="shared" si="63"/>
        <v>20</v>
      </c>
      <c r="J73" s="1">
        <f t="shared" si="64"/>
        <v>-13</v>
      </c>
      <c r="K73" s="4">
        <f t="shared" si="65"/>
        <v>8833.9166666666279</v>
      </c>
      <c r="L73" s="4">
        <f t="shared" si="66"/>
        <v>0.24185945699292616</v>
      </c>
      <c r="M73" s="4">
        <f t="shared" si="67"/>
        <v>317.58733757352456</v>
      </c>
      <c r="N73" s="4">
        <f t="shared" si="68"/>
        <v>21.172489171568305</v>
      </c>
      <c r="O73" s="4">
        <f t="shared" si="69"/>
        <v>23.105822504901639</v>
      </c>
      <c r="P73" s="4">
        <f t="shared" si="70"/>
        <v>23.172489171568301</v>
      </c>
      <c r="Q73" s="4">
        <f t="shared" si="71"/>
        <v>347.58733757352451</v>
      </c>
      <c r="R73" s="4">
        <f t="shared" si="72"/>
        <v>283.34916107688798</v>
      </c>
      <c r="S73" s="4">
        <f t="shared" si="73"/>
        <v>1.6698942621720281E-2</v>
      </c>
      <c r="T73" s="4">
        <f t="shared" si="74"/>
        <v>23.436146937059092</v>
      </c>
      <c r="U73" s="4">
        <f t="shared" si="114"/>
        <v>0.40903792803286543</v>
      </c>
      <c r="V73" s="4">
        <f t="shared" si="75"/>
        <v>64.238176496636527</v>
      </c>
      <c r="W73" s="4">
        <f t="shared" si="76"/>
        <v>1.1211676853435435</v>
      </c>
      <c r="X73" s="4">
        <f t="shared" si="77"/>
        <v>1.1211676853435435</v>
      </c>
      <c r="Y73" s="4">
        <f t="shared" si="78"/>
        <v>1.1363168469502907</v>
      </c>
      <c r="Z73" s="4">
        <f t="shared" si="79"/>
        <v>1.1363151048042284</v>
      </c>
      <c r="AA73" s="4">
        <f t="shared" si="80"/>
        <v>1.1515167203828474</v>
      </c>
      <c r="AB73" s="4">
        <f t="shared" si="81"/>
        <v>65.977048116683292</v>
      </c>
      <c r="AC73" s="4">
        <f t="shared" si="82"/>
        <v>349.32620919357129</v>
      </c>
      <c r="AD73" s="4">
        <f t="shared" si="83"/>
        <v>6.0968925139383048</v>
      </c>
      <c r="AE73" s="4">
        <f t="shared" si="84"/>
        <v>1.7388716200467798</v>
      </c>
      <c r="AF73" s="4">
        <f t="shared" si="85"/>
        <v>6.955486480187119</v>
      </c>
      <c r="AG73" s="4">
        <f t="shared" si="86"/>
        <v>6.1119493073654985</v>
      </c>
      <c r="AH73" s="4">
        <f t="shared" si="87"/>
        <v>350.18889990994984</v>
      </c>
      <c r="AI73" s="4">
        <f t="shared" si="88"/>
        <v>23.345926660663324</v>
      </c>
      <c r="AJ73" s="4">
        <f t="shared" si="89"/>
        <v>-7.3732600630596515E-2</v>
      </c>
      <c r="AK73" s="4">
        <f t="shared" si="90"/>
        <v>-4.2245668286568128</v>
      </c>
      <c r="AL73" s="4">
        <f t="shared" si="91"/>
        <v>2.6015623364253315</v>
      </c>
      <c r="AM73" s="4">
        <f t="shared" si="92"/>
        <v>2.6015623364253315</v>
      </c>
      <c r="AN73" s="4">
        <f t="shared" si="93"/>
        <v>10.406249345701326</v>
      </c>
      <c r="AO73" s="4">
        <f t="shared" si="94"/>
        <v>3.4507628655142071</v>
      </c>
      <c r="AP73" s="4">
        <f t="shared" si="95"/>
        <v>4</v>
      </c>
      <c r="AQ73" s="4">
        <f t="shared" si="96"/>
        <v>14.406249345701326</v>
      </c>
      <c r="AR73" s="4">
        <f t="shared" si="97"/>
        <v>12.240104155761689</v>
      </c>
      <c r="AS73" s="4">
        <f t="shared" si="98"/>
        <v>-0.24010415576168498</v>
      </c>
      <c r="AT73" s="4">
        <f t="shared" si="99"/>
        <v>-6.2859120986440739E-2</v>
      </c>
      <c r="AU73" s="4">
        <f t="shared" si="100"/>
        <v>0.66264339751815549</v>
      </c>
      <c r="AV73" s="4">
        <f t="shared" si="101"/>
        <v>0.83211122402182358</v>
      </c>
      <c r="AW73" s="4">
        <f t="shared" si="102"/>
        <v>47.676461221915453</v>
      </c>
      <c r="AX73" s="4">
        <f t="shared" si="103"/>
        <v>4.9388982571794575E-2</v>
      </c>
      <c r="AY73" s="4">
        <f t="shared" si="104"/>
        <v>-0.52851892017331703</v>
      </c>
      <c r="AZ73" s="4">
        <f t="shared" si="105"/>
        <v>3.0484153499666871</v>
      </c>
      <c r="BA73" s="4">
        <f t="shared" si="106"/>
        <v>174.66133375598699</v>
      </c>
      <c r="BB73" s="4">
        <f t="shared" si="107"/>
        <v>5.7797029182610808</v>
      </c>
      <c r="BC73" s="4">
        <f t="shared" si="108"/>
        <v>6.4604012375006077</v>
      </c>
      <c r="BD73" s="4">
        <f t="shared" si="109"/>
        <v>18.019807074022768</v>
      </c>
      <c r="BE73" s="4">
        <f t="shared" si="110"/>
        <v>84.63841474338362</v>
      </c>
      <c r="BF73" s="4">
        <f t="shared" si="111"/>
        <v>95.36158525661638</v>
      </c>
      <c r="BG73" s="4">
        <f t="shared" si="112"/>
        <v>264.63841474338363</v>
      </c>
    </row>
    <row r="74" spans="1:59" x14ac:dyDescent="0.2">
      <c r="A74" s="3">
        <f t="shared" si="115"/>
        <v>45361</v>
      </c>
      <c r="B74" s="1">
        <f t="shared" si="113"/>
        <v>2024</v>
      </c>
      <c r="C74" s="1">
        <f t="shared" si="58"/>
        <v>3</v>
      </c>
      <c r="D74" s="1">
        <f t="shared" si="59"/>
        <v>10</v>
      </c>
      <c r="E74" s="1">
        <v>12</v>
      </c>
      <c r="F74" s="1">
        <f t="shared" si="60"/>
        <v>2024</v>
      </c>
      <c r="G74" s="1">
        <f t="shared" si="61"/>
        <v>3</v>
      </c>
      <c r="H74" s="1">
        <f t="shared" si="62"/>
        <v>10</v>
      </c>
      <c r="I74" s="1">
        <f t="shared" si="63"/>
        <v>20</v>
      </c>
      <c r="J74" s="1">
        <f t="shared" si="64"/>
        <v>-13</v>
      </c>
      <c r="K74" s="4">
        <f t="shared" si="65"/>
        <v>8834.9166666666279</v>
      </c>
      <c r="L74" s="4">
        <f t="shared" si="66"/>
        <v>0.24188683550079748</v>
      </c>
      <c r="M74" s="4">
        <f t="shared" si="67"/>
        <v>318.57298494502902</v>
      </c>
      <c r="N74" s="4">
        <f t="shared" si="68"/>
        <v>21.238198996335267</v>
      </c>
      <c r="O74" s="4">
        <f t="shared" si="69"/>
        <v>23.171532329668601</v>
      </c>
      <c r="P74" s="4">
        <f t="shared" si="70"/>
        <v>23.238198996335271</v>
      </c>
      <c r="Q74" s="4">
        <f t="shared" si="71"/>
        <v>348.57298494502908</v>
      </c>
      <c r="R74" s="4">
        <f t="shared" si="72"/>
        <v>283.34920762035136</v>
      </c>
      <c r="S74" s="4">
        <f t="shared" si="73"/>
        <v>1.6698941526579966E-2</v>
      </c>
      <c r="T74" s="4">
        <f t="shared" si="74"/>
        <v>23.436146581138487</v>
      </c>
      <c r="U74" s="4">
        <f t="shared" si="114"/>
        <v>0.409037921820879</v>
      </c>
      <c r="V74" s="4">
        <f t="shared" si="75"/>
        <v>65.223777324677712</v>
      </c>
      <c r="W74" s="4">
        <f t="shared" si="76"/>
        <v>1.1383696649032446</v>
      </c>
      <c r="X74" s="4">
        <f t="shared" si="77"/>
        <v>1.1383696649032446</v>
      </c>
      <c r="Y74" s="4">
        <f t="shared" si="78"/>
        <v>1.153638345379606</v>
      </c>
      <c r="Z74" s="4">
        <f t="shared" si="79"/>
        <v>1.1536365618368283</v>
      </c>
      <c r="AA74" s="4">
        <f t="shared" si="80"/>
        <v>1.1689560528076341</v>
      </c>
      <c r="AB74" s="4">
        <f t="shared" si="81"/>
        <v>66.976248262149227</v>
      </c>
      <c r="AC74" s="4">
        <f t="shared" si="82"/>
        <v>350.32545588250059</v>
      </c>
      <c r="AD74" s="4">
        <f t="shared" si="83"/>
        <v>6.1143326586997722</v>
      </c>
      <c r="AE74" s="4">
        <f t="shared" si="84"/>
        <v>1.7524709374715144</v>
      </c>
      <c r="AF74" s="4">
        <f t="shared" si="85"/>
        <v>7.0098837498860576</v>
      </c>
      <c r="AG74" s="4">
        <f t="shared" si="86"/>
        <v>6.1280301401784918</v>
      </c>
      <c r="AH74" s="4">
        <f t="shared" si="87"/>
        <v>351.1102637611898</v>
      </c>
      <c r="AI74" s="4">
        <f t="shared" si="88"/>
        <v>23.407350917412654</v>
      </c>
      <c r="AJ74" s="4">
        <f t="shared" si="89"/>
        <v>-6.6888422088316121E-2</v>
      </c>
      <c r="AK74" s="4">
        <f t="shared" si="90"/>
        <v>-3.8324242839501461</v>
      </c>
      <c r="AL74" s="4">
        <f t="shared" si="91"/>
        <v>2.5372788161607218</v>
      </c>
      <c r="AM74" s="4">
        <f t="shared" si="92"/>
        <v>2.5372788161607218</v>
      </c>
      <c r="AN74" s="4">
        <f t="shared" si="93"/>
        <v>10.149115264642887</v>
      </c>
      <c r="AO74" s="4">
        <f t="shared" si="94"/>
        <v>3.1392315147568297</v>
      </c>
      <c r="AP74" s="4">
        <f t="shared" si="95"/>
        <v>4</v>
      </c>
      <c r="AQ74" s="4">
        <f t="shared" si="96"/>
        <v>14.149115264642887</v>
      </c>
      <c r="AR74" s="4">
        <f t="shared" si="97"/>
        <v>12.235818587744047</v>
      </c>
      <c r="AS74" s="4">
        <f t="shared" si="98"/>
        <v>-0.23581858774405262</v>
      </c>
      <c r="AT74" s="4">
        <f t="shared" si="99"/>
        <v>-6.1737161903052978E-2</v>
      </c>
      <c r="AU74" s="4">
        <f t="shared" si="100"/>
        <v>0.66264339751815549</v>
      </c>
      <c r="AV74" s="4">
        <f t="shared" si="101"/>
        <v>0.83901894948607536</v>
      </c>
      <c r="AW74" s="4">
        <f t="shared" si="102"/>
        <v>48.072244737052131</v>
      </c>
      <c r="AX74" s="4">
        <f t="shared" si="103"/>
        <v>4.8531967045582457E-2</v>
      </c>
      <c r="AY74" s="4">
        <f t="shared" si="104"/>
        <v>-0.52454215143606364</v>
      </c>
      <c r="AZ74" s="4">
        <f t="shared" si="105"/>
        <v>3.0493327861348916</v>
      </c>
      <c r="BA74" s="4">
        <f t="shared" si="106"/>
        <v>174.71389897639776</v>
      </c>
      <c r="BB74" s="4">
        <f t="shared" si="107"/>
        <v>5.8002357838368122</v>
      </c>
      <c r="BC74" s="4">
        <f t="shared" si="108"/>
        <v>6.4355828039072351</v>
      </c>
      <c r="BD74" s="4">
        <f t="shared" si="109"/>
        <v>18.03605437158086</v>
      </c>
      <c r="BE74" s="4">
        <f t="shared" si="110"/>
        <v>85.136578276016806</v>
      </c>
      <c r="BF74" s="4">
        <f t="shared" si="111"/>
        <v>94.863421723983194</v>
      </c>
      <c r="BG74" s="4">
        <f t="shared" si="112"/>
        <v>265.13657827601679</v>
      </c>
    </row>
    <row r="75" spans="1:59" x14ac:dyDescent="0.2">
      <c r="A75" s="3">
        <f t="shared" si="115"/>
        <v>45362</v>
      </c>
      <c r="B75" s="1">
        <f t="shared" si="113"/>
        <v>2024</v>
      </c>
      <c r="C75" s="1">
        <f t="shared" si="58"/>
        <v>3</v>
      </c>
      <c r="D75" s="1">
        <f t="shared" si="59"/>
        <v>11</v>
      </c>
      <c r="E75" s="1">
        <v>12</v>
      </c>
      <c r="F75" s="1">
        <f t="shared" si="60"/>
        <v>2024</v>
      </c>
      <c r="G75" s="1">
        <f t="shared" si="61"/>
        <v>3</v>
      </c>
      <c r="H75" s="1">
        <f t="shared" si="62"/>
        <v>10</v>
      </c>
      <c r="I75" s="1">
        <f t="shared" si="63"/>
        <v>20</v>
      </c>
      <c r="J75" s="1">
        <f t="shared" si="64"/>
        <v>-13</v>
      </c>
      <c r="K75" s="4">
        <f t="shared" si="65"/>
        <v>8835.9166666666279</v>
      </c>
      <c r="L75" s="4">
        <f t="shared" si="66"/>
        <v>0.2419142140086688</v>
      </c>
      <c r="M75" s="4">
        <f t="shared" si="67"/>
        <v>319.55863231653348</v>
      </c>
      <c r="N75" s="4">
        <f t="shared" si="68"/>
        <v>21.303908821102233</v>
      </c>
      <c r="O75" s="4">
        <f t="shared" si="69"/>
        <v>23.237242154435567</v>
      </c>
      <c r="P75" s="4">
        <f t="shared" si="70"/>
        <v>23.303908821102233</v>
      </c>
      <c r="Q75" s="4">
        <f t="shared" si="71"/>
        <v>349.55863231653348</v>
      </c>
      <c r="R75" s="4">
        <f t="shared" si="72"/>
        <v>283.34925416381475</v>
      </c>
      <c r="S75" s="4">
        <f t="shared" si="73"/>
        <v>1.669894043143965E-2</v>
      </c>
      <c r="T75" s="4">
        <f t="shared" si="74"/>
        <v>23.436146225217886</v>
      </c>
      <c r="U75" s="4">
        <f t="shared" si="114"/>
        <v>0.40903791560889263</v>
      </c>
      <c r="V75" s="4">
        <f t="shared" si="75"/>
        <v>66.209378152718728</v>
      </c>
      <c r="W75" s="4">
        <f t="shared" si="76"/>
        <v>1.1555716444629429</v>
      </c>
      <c r="X75" s="4">
        <f t="shared" si="77"/>
        <v>1.1555716444629429</v>
      </c>
      <c r="Y75" s="4">
        <f t="shared" si="78"/>
        <v>1.1709552323736163</v>
      </c>
      <c r="Z75" s="4">
        <f t="shared" si="79"/>
        <v>1.1709534084278035</v>
      </c>
      <c r="AA75" s="4">
        <f t="shared" si="80"/>
        <v>1.1863861028366136</v>
      </c>
      <c r="AB75" s="4">
        <f t="shared" si="81"/>
        <v>67.97491656551162</v>
      </c>
      <c r="AC75" s="4">
        <f t="shared" si="82"/>
        <v>351.3241707293264</v>
      </c>
      <c r="AD75" s="4">
        <f t="shared" si="83"/>
        <v>6.1317635210654338</v>
      </c>
      <c r="AE75" s="4">
        <f t="shared" si="84"/>
        <v>1.765538412792921</v>
      </c>
      <c r="AF75" s="4">
        <f t="shared" si="85"/>
        <v>7.062153651171684</v>
      </c>
      <c r="AG75" s="4">
        <f t="shared" si="86"/>
        <v>6.1440876688082326</v>
      </c>
      <c r="AH75" s="4">
        <f t="shared" si="87"/>
        <v>352.03029238108445</v>
      </c>
      <c r="AI75" s="4">
        <f t="shared" si="88"/>
        <v>23.468686158738965</v>
      </c>
      <c r="AJ75" s="4">
        <f t="shared" si="89"/>
        <v>-6.0030670786203243E-2</v>
      </c>
      <c r="AK75" s="4">
        <f t="shared" si="90"/>
        <v>-3.4395040773887331</v>
      </c>
      <c r="AL75" s="4">
        <f t="shared" si="91"/>
        <v>2.4716600645509743</v>
      </c>
      <c r="AM75" s="4">
        <f t="shared" si="92"/>
        <v>2.4716600645509743</v>
      </c>
      <c r="AN75" s="4">
        <f t="shared" si="93"/>
        <v>9.8866402582038972</v>
      </c>
      <c r="AO75" s="4">
        <f t="shared" si="94"/>
        <v>2.8244866070322132</v>
      </c>
      <c r="AP75" s="4">
        <f t="shared" si="95"/>
        <v>4</v>
      </c>
      <c r="AQ75" s="4">
        <f t="shared" si="96"/>
        <v>13.886640258203897</v>
      </c>
      <c r="AR75" s="4">
        <f t="shared" si="97"/>
        <v>12.231444004303398</v>
      </c>
      <c r="AS75" s="4">
        <f t="shared" si="98"/>
        <v>-0.23144400430339829</v>
      </c>
      <c r="AT75" s="4">
        <f t="shared" si="99"/>
        <v>-6.0591898636413379E-2</v>
      </c>
      <c r="AU75" s="4">
        <f t="shared" si="100"/>
        <v>0.66264339751815549</v>
      </c>
      <c r="AV75" s="4">
        <f t="shared" si="101"/>
        <v>0.84594145308167468</v>
      </c>
      <c r="AW75" s="4">
        <f t="shared" si="102"/>
        <v>48.468874976744104</v>
      </c>
      <c r="AX75" s="4">
        <f t="shared" si="103"/>
        <v>4.765354272494756E-2</v>
      </c>
      <c r="AY75" s="4">
        <f t="shared" si="104"/>
        <v>-0.52053289148836746</v>
      </c>
      <c r="AZ75" s="4">
        <f t="shared" si="105"/>
        <v>3.0502995164925313</v>
      </c>
      <c r="BA75" s="4">
        <f t="shared" si="106"/>
        <v>174.76928854581769</v>
      </c>
      <c r="BB75" s="4">
        <f t="shared" si="107"/>
        <v>5.820784709035304</v>
      </c>
      <c r="BC75" s="4">
        <f t="shared" si="108"/>
        <v>6.4106592952680943</v>
      </c>
      <c r="BD75" s="4">
        <f t="shared" si="109"/>
        <v>18.052228713338703</v>
      </c>
      <c r="BE75" s="4">
        <f t="shared" si="110"/>
        <v>85.635589238602449</v>
      </c>
      <c r="BF75" s="4">
        <f t="shared" si="111"/>
        <v>94.364410761397551</v>
      </c>
      <c r="BG75" s="4">
        <f t="shared" si="112"/>
        <v>265.63558923860245</v>
      </c>
    </row>
    <row r="76" spans="1:59" x14ac:dyDescent="0.2">
      <c r="A76" s="3">
        <f t="shared" si="115"/>
        <v>45363</v>
      </c>
      <c r="B76" s="1">
        <f t="shared" si="113"/>
        <v>2024</v>
      </c>
      <c r="C76" s="1">
        <f t="shared" si="58"/>
        <v>3</v>
      </c>
      <c r="D76" s="1">
        <f t="shared" si="59"/>
        <v>12</v>
      </c>
      <c r="E76" s="1">
        <v>12</v>
      </c>
      <c r="F76" s="1">
        <f t="shared" si="60"/>
        <v>2024</v>
      </c>
      <c r="G76" s="1">
        <f t="shared" si="61"/>
        <v>3</v>
      </c>
      <c r="H76" s="1">
        <f t="shared" si="62"/>
        <v>10</v>
      </c>
      <c r="I76" s="1">
        <f t="shared" si="63"/>
        <v>20</v>
      </c>
      <c r="J76" s="1">
        <f t="shared" si="64"/>
        <v>-13</v>
      </c>
      <c r="K76" s="4">
        <f t="shared" si="65"/>
        <v>8836.9166666666279</v>
      </c>
      <c r="L76" s="4">
        <f t="shared" si="66"/>
        <v>0.24194159251654013</v>
      </c>
      <c r="M76" s="4">
        <f t="shared" si="67"/>
        <v>320.54427968757227</v>
      </c>
      <c r="N76" s="4">
        <f t="shared" si="68"/>
        <v>21.369618645838152</v>
      </c>
      <c r="O76" s="4">
        <f t="shared" si="69"/>
        <v>23.302951979171485</v>
      </c>
      <c r="P76" s="4">
        <f t="shared" si="70"/>
        <v>23.369618645838152</v>
      </c>
      <c r="Q76" s="4">
        <f t="shared" si="71"/>
        <v>350.54427968757227</v>
      </c>
      <c r="R76" s="4">
        <f t="shared" si="72"/>
        <v>283.34930070727813</v>
      </c>
      <c r="S76" s="4">
        <f t="shared" si="73"/>
        <v>1.6698939336299339E-2</v>
      </c>
      <c r="T76" s="4">
        <f t="shared" si="74"/>
        <v>23.436145869297285</v>
      </c>
      <c r="U76" s="4">
        <f t="shared" si="114"/>
        <v>0.40903790939690626</v>
      </c>
      <c r="V76" s="4">
        <f t="shared" si="75"/>
        <v>67.194978980294138</v>
      </c>
      <c r="W76" s="4">
        <f t="shared" si="76"/>
        <v>1.1727736240145146</v>
      </c>
      <c r="X76" s="4">
        <f t="shared" si="77"/>
        <v>1.1727736240145146</v>
      </c>
      <c r="Y76" s="4">
        <f t="shared" si="78"/>
        <v>1.1882674768775865</v>
      </c>
      <c r="Z76" s="4">
        <f t="shared" si="79"/>
        <v>1.1882656136020111</v>
      </c>
      <c r="AA76" s="4">
        <f t="shared" si="80"/>
        <v>1.2038068106103579</v>
      </c>
      <c r="AB76" s="4">
        <f t="shared" si="81"/>
        <v>68.973049597077917</v>
      </c>
      <c r="AC76" s="4">
        <f t="shared" si="82"/>
        <v>352.32235030435606</v>
      </c>
      <c r="AD76" s="4">
        <f t="shared" si="83"/>
        <v>6.1491850411758593</v>
      </c>
      <c r="AE76" s="4">
        <f t="shared" si="84"/>
        <v>1.7780706167837934</v>
      </c>
      <c r="AF76" s="4">
        <f t="shared" si="85"/>
        <v>7.1122824671351736</v>
      </c>
      <c r="AG76" s="4">
        <f t="shared" si="86"/>
        <v>6.1601233557515389</v>
      </c>
      <c r="AH76" s="4">
        <f t="shared" si="87"/>
        <v>352.94906956452894</v>
      </c>
      <c r="AI76" s="4">
        <f t="shared" si="88"/>
        <v>23.529937970968597</v>
      </c>
      <c r="AJ76" s="4">
        <f t="shared" si="89"/>
        <v>-5.3161178907654601E-2</v>
      </c>
      <c r="AK76" s="4">
        <f t="shared" si="90"/>
        <v>-3.0459111853485004</v>
      </c>
      <c r="AL76" s="4">
        <f t="shared" si="91"/>
        <v>2.40478987695667</v>
      </c>
      <c r="AM76" s="4">
        <f t="shared" si="92"/>
        <v>2.40478987695667</v>
      </c>
      <c r="AN76" s="4">
        <f t="shared" si="93"/>
        <v>9.6191595078266801</v>
      </c>
      <c r="AO76" s="4">
        <f t="shared" si="94"/>
        <v>2.5068770406915064</v>
      </c>
      <c r="AP76" s="4">
        <f t="shared" si="95"/>
        <v>4</v>
      </c>
      <c r="AQ76" s="4">
        <f t="shared" si="96"/>
        <v>13.61915950782668</v>
      </c>
      <c r="AR76" s="4">
        <f t="shared" si="97"/>
        <v>12.226985991797111</v>
      </c>
      <c r="AS76" s="4">
        <f t="shared" si="98"/>
        <v>-0.2269859917971111</v>
      </c>
      <c r="AT76" s="4">
        <f t="shared" si="99"/>
        <v>-5.9424793691466443E-2</v>
      </c>
      <c r="AU76" s="4">
        <f t="shared" si="100"/>
        <v>0.66264339751815549</v>
      </c>
      <c r="AV76" s="4">
        <f t="shared" si="101"/>
        <v>0.85287673779500472</v>
      </c>
      <c r="AW76" s="4">
        <f t="shared" si="102"/>
        <v>48.866237520539514</v>
      </c>
      <c r="AX76" s="4">
        <f t="shared" si="103"/>
        <v>4.6754937859928021E-2</v>
      </c>
      <c r="AY76" s="4">
        <f t="shared" si="104"/>
        <v>-0.51649218915876027</v>
      </c>
      <c r="AZ76" s="4">
        <f t="shared" si="105"/>
        <v>3.0513147161160989</v>
      </c>
      <c r="BA76" s="4">
        <f t="shared" si="106"/>
        <v>174.82745519961139</v>
      </c>
      <c r="BB76" s="4">
        <f t="shared" si="107"/>
        <v>5.8413466433312804</v>
      </c>
      <c r="BC76" s="4">
        <f t="shared" si="108"/>
        <v>6.3856393484658307</v>
      </c>
      <c r="BD76" s="4">
        <f t="shared" si="109"/>
        <v>18.068332635128392</v>
      </c>
      <c r="BE76" s="4">
        <f t="shared" si="110"/>
        <v>86.135328234230556</v>
      </c>
      <c r="BF76" s="4">
        <f t="shared" si="111"/>
        <v>93.864671765769444</v>
      </c>
      <c r="BG76" s="4">
        <f t="shared" si="112"/>
        <v>266.13532823423054</v>
      </c>
    </row>
    <row r="77" spans="1:59" x14ac:dyDescent="0.2">
      <c r="A77" s="3">
        <f t="shared" si="115"/>
        <v>45364</v>
      </c>
      <c r="B77" s="1">
        <f t="shared" si="113"/>
        <v>2024</v>
      </c>
      <c r="C77" s="1">
        <f t="shared" si="58"/>
        <v>3</v>
      </c>
      <c r="D77" s="1">
        <f t="shared" si="59"/>
        <v>13</v>
      </c>
      <c r="E77" s="1">
        <v>12</v>
      </c>
      <c r="F77" s="1">
        <f t="shared" si="60"/>
        <v>2024</v>
      </c>
      <c r="G77" s="1">
        <f t="shared" si="61"/>
        <v>3</v>
      </c>
      <c r="H77" s="1">
        <f t="shared" si="62"/>
        <v>10</v>
      </c>
      <c r="I77" s="1">
        <f t="shared" si="63"/>
        <v>20</v>
      </c>
      <c r="J77" s="1">
        <f t="shared" si="64"/>
        <v>-13</v>
      </c>
      <c r="K77" s="4">
        <f t="shared" si="65"/>
        <v>8837.9166666666279</v>
      </c>
      <c r="L77" s="4">
        <f t="shared" si="66"/>
        <v>0.24196897102441145</v>
      </c>
      <c r="M77" s="4">
        <f t="shared" si="67"/>
        <v>321.52992705907673</v>
      </c>
      <c r="N77" s="4">
        <f t="shared" si="68"/>
        <v>21.435328470605114</v>
      </c>
      <c r="O77" s="4">
        <f t="shared" si="69"/>
        <v>23.368661803938448</v>
      </c>
      <c r="P77" s="4">
        <f t="shared" si="70"/>
        <v>23.435328470605114</v>
      </c>
      <c r="Q77" s="4">
        <f t="shared" si="71"/>
        <v>351.52992705907673</v>
      </c>
      <c r="R77" s="4">
        <f t="shared" si="72"/>
        <v>283.34934725074146</v>
      </c>
      <c r="S77" s="4">
        <f t="shared" si="73"/>
        <v>1.6698938241159023E-2</v>
      </c>
      <c r="T77" s="4">
        <f t="shared" si="74"/>
        <v>23.436145513376683</v>
      </c>
      <c r="U77" s="4">
        <f t="shared" si="114"/>
        <v>0.40903790318491989</v>
      </c>
      <c r="V77" s="4">
        <f t="shared" si="75"/>
        <v>68.180579808335267</v>
      </c>
      <c r="W77" s="4">
        <f t="shared" si="76"/>
        <v>1.1899756035742148</v>
      </c>
      <c r="X77" s="4">
        <f t="shared" si="77"/>
        <v>1.1899756035742148</v>
      </c>
      <c r="Y77" s="4">
        <f t="shared" si="78"/>
        <v>1.2055750493406263</v>
      </c>
      <c r="Z77" s="4">
        <f t="shared" si="79"/>
        <v>1.2055731478862934</v>
      </c>
      <c r="AA77" s="4">
        <f t="shared" si="80"/>
        <v>1.2212181193168694</v>
      </c>
      <c r="AB77" s="4">
        <f t="shared" si="81"/>
        <v>69.970644101760413</v>
      </c>
      <c r="AC77" s="4">
        <f t="shared" si="82"/>
        <v>353.31999135250186</v>
      </c>
      <c r="AD77" s="4">
        <f t="shared" si="83"/>
        <v>6.166597162219051</v>
      </c>
      <c r="AE77" s="4">
        <f t="shared" si="84"/>
        <v>1.7900642934251323</v>
      </c>
      <c r="AF77" s="4">
        <f t="shared" si="85"/>
        <v>7.1602571737005292</v>
      </c>
      <c r="AG77" s="4">
        <f t="shared" si="86"/>
        <v>6.1761386703779575</v>
      </c>
      <c r="AH77" s="4">
        <f t="shared" si="87"/>
        <v>353.86667950019688</v>
      </c>
      <c r="AI77" s="4">
        <f t="shared" si="88"/>
        <v>23.591111966679794</v>
      </c>
      <c r="AJ77" s="4">
        <f t="shared" si="89"/>
        <v>-4.6281770060837446E-2</v>
      </c>
      <c r="AK77" s="4">
        <f t="shared" si="90"/>
        <v>-2.651750092880917</v>
      </c>
      <c r="AL77" s="4">
        <f t="shared" si="91"/>
        <v>2.3367524411201543</v>
      </c>
      <c r="AM77" s="4">
        <f t="shared" si="92"/>
        <v>2.3367524411201543</v>
      </c>
      <c r="AN77" s="4">
        <f t="shared" si="93"/>
        <v>9.3470097644806174</v>
      </c>
      <c r="AO77" s="4">
        <f t="shared" si="94"/>
        <v>2.1867525907800882</v>
      </c>
      <c r="AP77" s="4">
        <f t="shared" si="95"/>
        <v>4</v>
      </c>
      <c r="AQ77" s="4">
        <f t="shared" si="96"/>
        <v>13.347009764480617</v>
      </c>
      <c r="AR77" s="4">
        <f t="shared" si="97"/>
        <v>12.222450162741344</v>
      </c>
      <c r="AS77" s="4">
        <f t="shared" si="98"/>
        <v>-0.22245016274134599</v>
      </c>
      <c r="AT77" s="4">
        <f t="shared" si="99"/>
        <v>-5.8237316421505543E-2</v>
      </c>
      <c r="AU77" s="4">
        <f t="shared" si="100"/>
        <v>0.66264339751815549</v>
      </c>
      <c r="AV77" s="4">
        <f t="shared" si="101"/>
        <v>0.85982281522109361</v>
      </c>
      <c r="AW77" s="4">
        <f t="shared" si="102"/>
        <v>49.264218441225502</v>
      </c>
      <c r="AX77" s="4">
        <f t="shared" si="103"/>
        <v>4.5837396999687474E-2</v>
      </c>
      <c r="AY77" s="4">
        <f t="shared" si="104"/>
        <v>-0.5124211194250613</v>
      </c>
      <c r="AZ77" s="4">
        <f t="shared" si="105"/>
        <v>3.0523775161430144</v>
      </c>
      <c r="BA77" s="4">
        <f t="shared" si="106"/>
        <v>174.88834915562003</v>
      </c>
      <c r="BB77" s="4">
        <f t="shared" si="107"/>
        <v>5.8619185989254676</v>
      </c>
      <c r="BC77" s="4">
        <f t="shared" si="108"/>
        <v>6.3605315638158766</v>
      </c>
      <c r="BD77" s="4">
        <f t="shared" si="109"/>
        <v>18.084368761666813</v>
      </c>
      <c r="BE77" s="4">
        <f t="shared" si="110"/>
        <v>86.6356766926624</v>
      </c>
      <c r="BF77" s="4">
        <f t="shared" si="111"/>
        <v>93.3643233073376</v>
      </c>
      <c r="BG77" s="4">
        <f t="shared" si="112"/>
        <v>266.6356766926624</v>
      </c>
    </row>
    <row r="78" spans="1:59" x14ac:dyDescent="0.2">
      <c r="A78" s="3">
        <f t="shared" si="115"/>
        <v>45365</v>
      </c>
      <c r="B78" s="1">
        <f t="shared" si="113"/>
        <v>2024</v>
      </c>
      <c r="C78" s="1">
        <f t="shared" si="58"/>
        <v>3</v>
      </c>
      <c r="D78" s="1">
        <f t="shared" si="59"/>
        <v>14</v>
      </c>
      <c r="E78" s="1">
        <v>12</v>
      </c>
      <c r="F78" s="1">
        <f t="shared" si="60"/>
        <v>2024</v>
      </c>
      <c r="G78" s="1">
        <f t="shared" si="61"/>
        <v>3</v>
      </c>
      <c r="H78" s="1">
        <f t="shared" si="62"/>
        <v>10</v>
      </c>
      <c r="I78" s="1">
        <f t="shared" si="63"/>
        <v>20</v>
      </c>
      <c r="J78" s="1">
        <f t="shared" si="64"/>
        <v>-13</v>
      </c>
      <c r="K78" s="4">
        <f t="shared" si="65"/>
        <v>8838.9166666666279</v>
      </c>
      <c r="L78" s="4">
        <f t="shared" si="66"/>
        <v>0.24199634953228277</v>
      </c>
      <c r="M78" s="4">
        <f t="shared" si="67"/>
        <v>322.51557443058118</v>
      </c>
      <c r="N78" s="4">
        <f t="shared" si="68"/>
        <v>21.50103829537208</v>
      </c>
      <c r="O78" s="4">
        <f t="shared" si="69"/>
        <v>23.434371628705414</v>
      </c>
      <c r="P78" s="4">
        <f t="shared" si="70"/>
        <v>23.501038295372084</v>
      </c>
      <c r="Q78" s="4">
        <f t="shared" si="71"/>
        <v>352.51557443058124</v>
      </c>
      <c r="R78" s="4">
        <f t="shared" si="72"/>
        <v>283.34939379420484</v>
      </c>
      <c r="S78" s="4">
        <f t="shared" si="73"/>
        <v>1.6698937146018708E-2</v>
      </c>
      <c r="T78" s="4">
        <f t="shared" si="74"/>
        <v>23.436145157456078</v>
      </c>
      <c r="U78" s="4">
        <f t="shared" si="114"/>
        <v>0.40903789697293347</v>
      </c>
      <c r="V78" s="4">
        <f t="shared" si="75"/>
        <v>69.166180636376396</v>
      </c>
      <c r="W78" s="4">
        <f t="shared" si="76"/>
        <v>1.2071775831339149</v>
      </c>
      <c r="X78" s="4">
        <f t="shared" si="77"/>
        <v>1.2071775831339149</v>
      </c>
      <c r="Y78" s="4">
        <f t="shared" si="78"/>
        <v>1.2228779216715457</v>
      </c>
      <c r="Z78" s="4">
        <f t="shared" si="79"/>
        <v>1.222875983265133</v>
      </c>
      <c r="AA78" s="4">
        <f t="shared" si="80"/>
        <v>1.2386199751488198</v>
      </c>
      <c r="AB78" s="4">
        <f t="shared" si="81"/>
        <v>70.967696996626287</v>
      </c>
      <c r="AC78" s="4">
        <f t="shared" si="82"/>
        <v>354.31709079083112</v>
      </c>
      <c r="AD78" s="4">
        <f t="shared" si="83"/>
        <v>6.1839998303876822</v>
      </c>
      <c r="AE78" s="4">
        <f t="shared" si="84"/>
        <v>1.8015163602498774</v>
      </c>
      <c r="AF78" s="4">
        <f t="shared" si="85"/>
        <v>7.2060654409995095</v>
      </c>
      <c r="AG78" s="4">
        <f t="shared" si="86"/>
        <v>6.192135087753166</v>
      </c>
      <c r="AH78" s="4">
        <f t="shared" si="87"/>
        <v>354.78320670312604</v>
      </c>
      <c r="AI78" s="4">
        <f t="shared" si="88"/>
        <v>23.652213780208402</v>
      </c>
      <c r="AJ78" s="4">
        <f t="shared" si="89"/>
        <v>-3.9394259427339984E-2</v>
      </c>
      <c r="AK78" s="4">
        <f t="shared" si="90"/>
        <v>-2.2571248022300363</v>
      </c>
      <c r="AL78" s="4">
        <f t="shared" si="91"/>
        <v>2.2676322725448017</v>
      </c>
      <c r="AM78" s="4">
        <f t="shared" si="92"/>
        <v>2.2676322725448017</v>
      </c>
      <c r="AN78" s="4">
        <f t="shared" si="93"/>
        <v>9.0705290901792068</v>
      </c>
      <c r="AO78" s="4">
        <f t="shared" si="94"/>
        <v>1.8644636491796973</v>
      </c>
      <c r="AP78" s="4">
        <f t="shared" si="95"/>
        <v>4</v>
      </c>
      <c r="AQ78" s="4">
        <f t="shared" si="96"/>
        <v>13.070529090179207</v>
      </c>
      <c r="AR78" s="4">
        <f t="shared" si="97"/>
        <v>12.217842151502987</v>
      </c>
      <c r="AS78" s="4">
        <f t="shared" si="98"/>
        <v>-0.21784215150298891</v>
      </c>
      <c r="AT78" s="4">
        <f t="shared" si="99"/>
        <v>-5.7030941900332061E-2</v>
      </c>
      <c r="AU78" s="4">
        <f t="shared" si="100"/>
        <v>0.66264339751815549</v>
      </c>
      <c r="AV78" s="4">
        <f t="shared" si="101"/>
        <v>0.86677770590463188</v>
      </c>
      <c r="AW78" s="4">
        <f t="shared" si="102"/>
        <v>49.662704324367105</v>
      </c>
      <c r="AX78" s="4">
        <f t="shared" si="103"/>
        <v>4.4902179404246768E-2</v>
      </c>
      <c r="AY78" s="4">
        <f t="shared" si="104"/>
        <v>-0.50832078321077534</v>
      </c>
      <c r="AZ78" s="4">
        <f t="shared" si="105"/>
        <v>3.0534870031000998</v>
      </c>
      <c r="BA78" s="4">
        <f t="shared" si="106"/>
        <v>174.95191807568582</v>
      </c>
      <c r="BB78" s="4">
        <f t="shared" si="107"/>
        <v>5.8824976448475743</v>
      </c>
      <c r="BC78" s="4">
        <f t="shared" si="108"/>
        <v>6.3353445066554128</v>
      </c>
      <c r="BD78" s="4">
        <f t="shared" si="109"/>
        <v>18.100339796350561</v>
      </c>
      <c r="BE78" s="4">
        <f t="shared" si="110"/>
        <v>87.136516829313379</v>
      </c>
      <c r="BF78" s="4">
        <f t="shared" si="111"/>
        <v>92.863483170686621</v>
      </c>
      <c r="BG78" s="4">
        <f t="shared" si="112"/>
        <v>267.13651682931339</v>
      </c>
    </row>
    <row r="79" spans="1:59" x14ac:dyDescent="0.2">
      <c r="A79" s="3">
        <f t="shared" si="115"/>
        <v>45366</v>
      </c>
      <c r="B79" s="1">
        <f t="shared" si="113"/>
        <v>2024</v>
      </c>
      <c r="C79" s="1">
        <f t="shared" si="58"/>
        <v>3</v>
      </c>
      <c r="D79" s="1">
        <f t="shared" si="59"/>
        <v>15</v>
      </c>
      <c r="E79" s="1">
        <v>12</v>
      </c>
      <c r="F79" s="1">
        <f t="shared" si="60"/>
        <v>2024</v>
      </c>
      <c r="G79" s="1">
        <f t="shared" si="61"/>
        <v>3</v>
      </c>
      <c r="H79" s="1">
        <f t="shared" si="62"/>
        <v>10</v>
      </c>
      <c r="I79" s="1">
        <f t="shared" si="63"/>
        <v>20</v>
      </c>
      <c r="J79" s="1">
        <f t="shared" si="64"/>
        <v>-13</v>
      </c>
      <c r="K79" s="4">
        <f t="shared" si="65"/>
        <v>8839.9166666666279</v>
      </c>
      <c r="L79" s="4">
        <f t="shared" si="66"/>
        <v>0.2420237280401541</v>
      </c>
      <c r="M79" s="4">
        <f t="shared" si="67"/>
        <v>323.50122180208564</v>
      </c>
      <c r="N79" s="4">
        <f t="shared" si="68"/>
        <v>21.566748120139042</v>
      </c>
      <c r="O79" s="4">
        <f t="shared" si="69"/>
        <v>23.500081453472376</v>
      </c>
      <c r="P79" s="4">
        <f t="shared" si="70"/>
        <v>23.566748120139039</v>
      </c>
      <c r="Q79" s="4">
        <f t="shared" si="71"/>
        <v>353.50122180208558</v>
      </c>
      <c r="R79" s="4">
        <f t="shared" si="72"/>
        <v>283.34944033766823</v>
      </c>
      <c r="S79" s="4">
        <f t="shared" si="73"/>
        <v>1.6698936050878393E-2</v>
      </c>
      <c r="T79" s="4">
        <f t="shared" si="74"/>
        <v>23.436144801535477</v>
      </c>
      <c r="U79" s="4">
        <f t="shared" si="114"/>
        <v>0.4090378907609471</v>
      </c>
      <c r="V79" s="4">
        <f t="shared" si="75"/>
        <v>70.151781464417354</v>
      </c>
      <c r="W79" s="4">
        <f t="shared" si="76"/>
        <v>1.224379562693612</v>
      </c>
      <c r="X79" s="4">
        <f t="shared" si="77"/>
        <v>1.224379562693612</v>
      </c>
      <c r="Y79" s="4">
        <f t="shared" si="78"/>
        <v>1.2401760672759494</v>
      </c>
      <c r="Z79" s="4">
        <f t="shared" si="79"/>
        <v>1.240174093217554</v>
      </c>
      <c r="AA79" s="4">
        <f t="shared" si="80"/>
        <v>1.2560123273419264</v>
      </c>
      <c r="AB79" s="4">
        <f t="shared" si="81"/>
        <v>71.964205373096391</v>
      </c>
      <c r="AC79" s="4">
        <f t="shared" si="82"/>
        <v>355.3136457107646</v>
      </c>
      <c r="AD79" s="4">
        <f t="shared" si="83"/>
        <v>6.2013929949174704</v>
      </c>
      <c r="AE79" s="4">
        <f t="shared" si="84"/>
        <v>1.8124239086790226</v>
      </c>
      <c r="AF79" s="4">
        <f t="shared" si="85"/>
        <v>7.2496956347160904</v>
      </c>
      <c r="AG79" s="4">
        <f t="shared" si="86"/>
        <v>6.2081140875626613</v>
      </c>
      <c r="AH79" s="4">
        <f t="shared" si="87"/>
        <v>355.69873595305046</v>
      </c>
      <c r="AI79" s="4">
        <f t="shared" si="88"/>
        <v>23.713249063536697</v>
      </c>
      <c r="AJ79" s="4">
        <f t="shared" si="89"/>
        <v>-3.2500453891797988E-2</v>
      </c>
      <c r="AK79" s="4">
        <f t="shared" si="90"/>
        <v>-1.8621388402595558</v>
      </c>
      <c r="AL79" s="4">
        <f t="shared" si="91"/>
        <v>2.1975141509648779</v>
      </c>
      <c r="AM79" s="4">
        <f t="shared" si="92"/>
        <v>2.1975141509648779</v>
      </c>
      <c r="AN79" s="4">
        <f t="shared" si="93"/>
        <v>8.7900566038595116</v>
      </c>
      <c r="AO79" s="4">
        <f t="shared" si="94"/>
        <v>1.5403609691434212</v>
      </c>
      <c r="AP79" s="4">
        <f t="shared" si="95"/>
        <v>4</v>
      </c>
      <c r="AQ79" s="4">
        <f t="shared" si="96"/>
        <v>12.790056603859512</v>
      </c>
      <c r="AR79" s="4">
        <f t="shared" si="97"/>
        <v>12.213167610064325</v>
      </c>
      <c r="AS79" s="4">
        <f t="shared" si="98"/>
        <v>-0.21316761006432117</v>
      </c>
      <c r="AT79" s="4">
        <f t="shared" si="99"/>
        <v>-5.5807149813447088E-2</v>
      </c>
      <c r="AU79" s="4">
        <f t="shared" si="100"/>
        <v>0.66264339751815549</v>
      </c>
      <c r="AV79" s="4">
        <f t="shared" si="101"/>
        <v>0.87373943969424772</v>
      </c>
      <c r="AW79" s="4">
        <f t="shared" si="102"/>
        <v>50.061582288605706</v>
      </c>
      <c r="AX79" s="4">
        <f t="shared" si="103"/>
        <v>4.3950557441292226E-2</v>
      </c>
      <c r="AY79" s="4">
        <f t="shared" si="104"/>
        <v>-0.50419230713337626</v>
      </c>
      <c r="AZ79" s="4">
        <f t="shared" si="105"/>
        <v>3.0546422181927779</v>
      </c>
      <c r="BA79" s="4">
        <f t="shared" si="106"/>
        <v>175.01810702492611</v>
      </c>
      <c r="BB79" s="4">
        <f t="shared" si="107"/>
        <v>5.9030809011680851</v>
      </c>
      <c r="BC79" s="4">
        <f t="shared" si="108"/>
        <v>6.3100867088962396</v>
      </c>
      <c r="BD79" s="4">
        <f t="shared" si="109"/>
        <v>18.11624851123241</v>
      </c>
      <c r="BE79" s="4">
        <f t="shared" si="110"/>
        <v>87.637731605955494</v>
      </c>
      <c r="BF79" s="4">
        <f t="shared" si="111"/>
        <v>92.362268394044506</v>
      </c>
      <c r="BG79" s="4">
        <f t="shared" si="112"/>
        <v>267.63773160595548</v>
      </c>
    </row>
    <row r="80" spans="1:59" x14ac:dyDescent="0.2">
      <c r="A80" s="3">
        <f t="shared" si="115"/>
        <v>45367</v>
      </c>
      <c r="B80" s="1">
        <f t="shared" si="113"/>
        <v>2024</v>
      </c>
      <c r="C80" s="1">
        <f t="shared" si="58"/>
        <v>3</v>
      </c>
      <c r="D80" s="1">
        <f t="shared" si="59"/>
        <v>16</v>
      </c>
      <c r="E80" s="1">
        <v>12</v>
      </c>
      <c r="F80" s="1">
        <f t="shared" si="60"/>
        <v>2024</v>
      </c>
      <c r="G80" s="1">
        <f t="shared" si="61"/>
        <v>3</v>
      </c>
      <c r="H80" s="1">
        <f t="shared" si="62"/>
        <v>10</v>
      </c>
      <c r="I80" s="1">
        <f t="shared" si="63"/>
        <v>20</v>
      </c>
      <c r="J80" s="1">
        <f t="shared" si="64"/>
        <v>-13</v>
      </c>
      <c r="K80" s="4">
        <f t="shared" si="65"/>
        <v>8840.9166666666279</v>
      </c>
      <c r="L80" s="4">
        <f t="shared" si="66"/>
        <v>0.24205110654802539</v>
      </c>
      <c r="M80" s="4">
        <f t="shared" si="67"/>
        <v>324.48686917359009</v>
      </c>
      <c r="N80" s="4">
        <f t="shared" si="68"/>
        <v>21.632457944906005</v>
      </c>
      <c r="O80" s="4">
        <f t="shared" si="69"/>
        <v>23.565791278239338</v>
      </c>
      <c r="P80" s="4">
        <f t="shared" si="70"/>
        <v>23.632457944906008</v>
      </c>
      <c r="Q80" s="4">
        <f t="shared" si="71"/>
        <v>354.48686917359009</v>
      </c>
      <c r="R80" s="4">
        <f t="shared" si="72"/>
        <v>283.34948688113161</v>
      </c>
      <c r="S80" s="4">
        <f t="shared" si="73"/>
        <v>1.6698934955738078E-2</v>
      </c>
      <c r="T80" s="4">
        <f t="shared" si="74"/>
        <v>23.436144445614875</v>
      </c>
      <c r="U80" s="4">
        <f t="shared" si="114"/>
        <v>0.40903788454896073</v>
      </c>
      <c r="V80" s="4">
        <f t="shared" si="75"/>
        <v>71.137382292458483</v>
      </c>
      <c r="W80" s="4">
        <f t="shared" si="76"/>
        <v>1.2415815422533123</v>
      </c>
      <c r="X80" s="4">
        <f t="shared" si="77"/>
        <v>1.2415815422533123</v>
      </c>
      <c r="Y80" s="4">
        <f t="shared" si="78"/>
        <v>1.2574694610518919</v>
      </c>
      <c r="Z80" s="4">
        <f t="shared" si="79"/>
        <v>1.2574674527125884</v>
      </c>
      <c r="AA80" s="4">
        <f t="shared" si="80"/>
        <v>1.2733951281710321</v>
      </c>
      <c r="AB80" s="4">
        <f t="shared" si="81"/>
        <v>72.96016649672066</v>
      </c>
      <c r="AC80" s="4">
        <f t="shared" si="82"/>
        <v>356.30965337785227</v>
      </c>
      <c r="AD80" s="4">
        <f t="shared" si="83"/>
        <v>6.2187766080832576</v>
      </c>
      <c r="AE80" s="4">
        <f t="shared" si="84"/>
        <v>1.8227842042621774</v>
      </c>
      <c r="AF80" s="4">
        <f t="shared" si="85"/>
        <v>7.2911368170487094</v>
      </c>
      <c r="AG80" s="4">
        <f t="shared" si="86"/>
        <v>6.2240771530204206</v>
      </c>
      <c r="AH80" s="4">
        <f t="shared" si="87"/>
        <v>356.61335223187115</v>
      </c>
      <c r="AI80" s="4">
        <f t="shared" si="88"/>
        <v>23.774223482124743</v>
      </c>
      <c r="AJ80" s="4">
        <f t="shared" si="89"/>
        <v>-2.5602152199759854E-2</v>
      </c>
      <c r="AK80" s="4">
        <f t="shared" si="90"/>
        <v>-1.4668952674978162</v>
      </c>
      <c r="AL80" s="4">
        <f t="shared" si="91"/>
        <v>2.1264830582810532</v>
      </c>
      <c r="AM80" s="4">
        <f t="shared" si="92"/>
        <v>2.1264830582810532</v>
      </c>
      <c r="AN80" s="4">
        <f t="shared" si="93"/>
        <v>8.5059322331242129</v>
      </c>
      <c r="AO80" s="4">
        <f t="shared" si="94"/>
        <v>1.2147954160755035</v>
      </c>
      <c r="AP80" s="4">
        <f t="shared" si="95"/>
        <v>4</v>
      </c>
      <c r="AQ80" s="4">
        <f t="shared" si="96"/>
        <v>12.505932233124213</v>
      </c>
      <c r="AR80" s="4">
        <f t="shared" si="97"/>
        <v>12.208432203885403</v>
      </c>
      <c r="AS80" s="4">
        <f t="shared" si="98"/>
        <v>-0.20843220388540473</v>
      </c>
      <c r="AT80" s="4">
        <f t="shared" si="99"/>
        <v>-5.4567423374826451E-2</v>
      </c>
      <c r="AU80" s="4">
        <f t="shared" si="100"/>
        <v>0.66264339751815549</v>
      </c>
      <c r="AV80" s="4">
        <f t="shared" si="101"/>
        <v>0.88070605606128105</v>
      </c>
      <c r="AW80" s="4">
        <f t="shared" si="102"/>
        <v>50.460740003923476</v>
      </c>
      <c r="AX80" s="4">
        <f t="shared" si="103"/>
        <v>4.2983814976452143E-2</v>
      </c>
      <c r="AY80" s="4">
        <f t="shared" si="104"/>
        <v>-0.50003684323316611</v>
      </c>
      <c r="AZ80" s="4">
        <f t="shared" si="105"/>
        <v>3.0558421565476661</v>
      </c>
      <c r="BA80" s="4">
        <f t="shared" si="106"/>
        <v>175.08685842833708</v>
      </c>
      <c r="BB80" s="4">
        <f t="shared" si="107"/>
        <v>5.9236655331780463</v>
      </c>
      <c r="BC80" s="4">
        <f t="shared" si="108"/>
        <v>6.2847666707073566</v>
      </c>
      <c r="BD80" s="4">
        <f t="shared" si="109"/>
        <v>18.13209773706345</v>
      </c>
      <c r="BE80" s="4">
        <f t="shared" si="110"/>
        <v>88.139204689698317</v>
      </c>
      <c r="BF80" s="4">
        <f t="shared" si="111"/>
        <v>91.860795310301683</v>
      </c>
      <c r="BG80" s="4">
        <f t="shared" si="112"/>
        <v>268.13920468969832</v>
      </c>
    </row>
    <row r="81" spans="1:59" x14ac:dyDescent="0.2">
      <c r="A81" s="3">
        <f t="shared" si="115"/>
        <v>45368</v>
      </c>
      <c r="B81" s="1">
        <f t="shared" si="113"/>
        <v>2024</v>
      </c>
      <c r="C81" s="1">
        <f t="shared" si="58"/>
        <v>3</v>
      </c>
      <c r="D81" s="1">
        <f t="shared" si="59"/>
        <v>17</v>
      </c>
      <c r="E81" s="1">
        <v>12</v>
      </c>
      <c r="F81" s="1">
        <f t="shared" si="60"/>
        <v>2024</v>
      </c>
      <c r="G81" s="1">
        <f t="shared" si="61"/>
        <v>3</v>
      </c>
      <c r="H81" s="1">
        <f t="shared" si="62"/>
        <v>10</v>
      </c>
      <c r="I81" s="1">
        <f t="shared" si="63"/>
        <v>20</v>
      </c>
      <c r="J81" s="1">
        <f t="shared" si="64"/>
        <v>-13</v>
      </c>
      <c r="K81" s="4">
        <f t="shared" si="65"/>
        <v>8841.9166666666279</v>
      </c>
      <c r="L81" s="4">
        <f t="shared" si="66"/>
        <v>0.24207848505589671</v>
      </c>
      <c r="M81" s="4">
        <f t="shared" si="67"/>
        <v>325.47251654462889</v>
      </c>
      <c r="N81" s="4">
        <f t="shared" si="68"/>
        <v>21.698167769641927</v>
      </c>
      <c r="O81" s="4">
        <f t="shared" si="69"/>
        <v>23.63150110297526</v>
      </c>
      <c r="P81" s="4">
        <f t="shared" si="70"/>
        <v>23.698167769641927</v>
      </c>
      <c r="Q81" s="4">
        <f t="shared" si="71"/>
        <v>355.47251654462889</v>
      </c>
      <c r="R81" s="4">
        <f t="shared" si="72"/>
        <v>283.34953342459499</v>
      </c>
      <c r="S81" s="4">
        <f t="shared" si="73"/>
        <v>1.6698933860597762E-2</v>
      </c>
      <c r="T81" s="4">
        <f t="shared" si="74"/>
        <v>23.436144089694274</v>
      </c>
      <c r="U81" s="4">
        <f t="shared" si="114"/>
        <v>0.40903787833697436</v>
      </c>
      <c r="V81" s="4">
        <f t="shared" si="75"/>
        <v>72.122983120033894</v>
      </c>
      <c r="W81" s="4">
        <f t="shared" si="76"/>
        <v>1.2587835218048842</v>
      </c>
      <c r="X81" s="4">
        <f t="shared" si="77"/>
        <v>1.2587835218048842</v>
      </c>
      <c r="Y81" s="4">
        <f t="shared" si="78"/>
        <v>1.2747580793849667</v>
      </c>
      <c r="Z81" s="4">
        <f t="shared" si="79"/>
        <v>1.2747560382041869</v>
      </c>
      <c r="AA81" s="4">
        <f t="shared" si="80"/>
        <v>1.2907683329450395</v>
      </c>
      <c r="AB81" s="4">
        <f t="shared" si="81"/>
        <v>73.955577806887817</v>
      </c>
      <c r="AC81" s="4">
        <f t="shared" si="82"/>
        <v>357.30511123148278</v>
      </c>
      <c r="AD81" s="4">
        <f t="shared" si="83"/>
        <v>6.2361506251939458</v>
      </c>
      <c r="AE81" s="4">
        <f t="shared" si="84"/>
        <v>1.8325946868538949</v>
      </c>
      <c r="AF81" s="4">
        <f t="shared" si="85"/>
        <v>7.3303787474155797</v>
      </c>
      <c r="AG81" s="4">
        <f t="shared" si="86"/>
        <v>6.2400257697987458</v>
      </c>
      <c r="AH81" s="4">
        <f t="shared" si="87"/>
        <v>357.52714066234074</v>
      </c>
      <c r="AI81" s="4">
        <f t="shared" si="88"/>
        <v>23.835142710822716</v>
      </c>
      <c r="AJ81" s="4">
        <f t="shared" si="89"/>
        <v>-1.870114512623685E-2</v>
      </c>
      <c r="AK81" s="4">
        <f t="shared" si="90"/>
        <v>-1.0714966877950207</v>
      </c>
      <c r="AL81" s="4">
        <f t="shared" si="91"/>
        <v>2.0546241177118532</v>
      </c>
      <c r="AM81" s="4">
        <f t="shared" si="92"/>
        <v>2.0546241177118532</v>
      </c>
      <c r="AN81" s="4">
        <f t="shared" si="93"/>
        <v>8.2184964708474126</v>
      </c>
      <c r="AO81" s="4">
        <f t="shared" si="94"/>
        <v>0.88811772343183293</v>
      </c>
      <c r="AP81" s="4">
        <f t="shared" si="95"/>
        <v>4</v>
      </c>
      <c r="AQ81" s="4">
        <f t="shared" si="96"/>
        <v>12.218496470847413</v>
      </c>
      <c r="AR81" s="4">
        <f t="shared" si="97"/>
        <v>12.203641607847457</v>
      </c>
      <c r="AS81" s="4">
        <f t="shared" si="98"/>
        <v>-0.20364160784745522</v>
      </c>
      <c r="AT81" s="4">
        <f t="shared" si="99"/>
        <v>-5.3313248264898243E-2</v>
      </c>
      <c r="AU81" s="4">
        <f t="shared" si="100"/>
        <v>0.66264339751815549</v>
      </c>
      <c r="AV81" s="4">
        <f t="shared" si="101"/>
        <v>0.8876756043997408</v>
      </c>
      <c r="AW81" s="4">
        <f t="shared" si="102"/>
        <v>50.860065708829637</v>
      </c>
      <c r="AX81" s="4">
        <f t="shared" si="103"/>
        <v>4.2003245757053539E-2</v>
      </c>
      <c r="AY81" s="4">
        <f t="shared" si="104"/>
        <v>-0.49585556867340475</v>
      </c>
      <c r="AZ81" s="4">
        <f t="shared" si="105"/>
        <v>3.0570857664107045</v>
      </c>
      <c r="BA81" s="4">
        <f t="shared" si="106"/>
        <v>175.15811202485003</v>
      </c>
      <c r="BB81" s="4">
        <f t="shared" si="107"/>
        <v>5.94424874558967</v>
      </c>
      <c r="BC81" s="4">
        <f t="shared" si="108"/>
        <v>6.259392862257787</v>
      </c>
      <c r="BD81" s="4">
        <f t="shared" si="109"/>
        <v>18.147890353437127</v>
      </c>
      <c r="BE81" s="4">
        <f t="shared" si="110"/>
        <v>88.640820411520394</v>
      </c>
      <c r="BF81" s="4">
        <f t="shared" si="111"/>
        <v>91.359179588479606</v>
      </c>
      <c r="BG81" s="4">
        <f t="shared" si="112"/>
        <v>268.64082041152039</v>
      </c>
    </row>
    <row r="82" spans="1:59" x14ac:dyDescent="0.2">
      <c r="A82" s="3">
        <f t="shared" si="115"/>
        <v>45369</v>
      </c>
      <c r="B82" s="1">
        <f t="shared" si="113"/>
        <v>2024</v>
      </c>
      <c r="C82" s="1">
        <f t="shared" ref="C82:C145" si="116">MONTH(A82)</f>
        <v>3</v>
      </c>
      <c r="D82" s="1">
        <f t="shared" ref="D82:D145" si="117">DAY(A82)</f>
        <v>18</v>
      </c>
      <c r="E82" s="1">
        <v>12</v>
      </c>
      <c r="F82" s="1">
        <f t="shared" si="60"/>
        <v>2024</v>
      </c>
      <c r="G82" s="1">
        <f t="shared" si="61"/>
        <v>3</v>
      </c>
      <c r="H82" s="1">
        <f t="shared" si="62"/>
        <v>10</v>
      </c>
      <c r="I82" s="1">
        <f t="shared" si="63"/>
        <v>20</v>
      </c>
      <c r="J82" s="1">
        <f t="shared" si="64"/>
        <v>-13</v>
      </c>
      <c r="K82" s="4">
        <f t="shared" si="65"/>
        <v>8842.9166666666279</v>
      </c>
      <c r="L82" s="4">
        <f t="shared" si="66"/>
        <v>0.24210586356376804</v>
      </c>
      <c r="M82" s="4">
        <f t="shared" si="67"/>
        <v>326.45816391613334</v>
      </c>
      <c r="N82" s="4">
        <f t="shared" si="68"/>
        <v>21.763877594408889</v>
      </c>
      <c r="O82" s="4">
        <f t="shared" si="69"/>
        <v>23.697210927742223</v>
      </c>
      <c r="P82" s="4">
        <f t="shared" si="70"/>
        <v>23.763877594408889</v>
      </c>
      <c r="Q82" s="4">
        <f t="shared" si="71"/>
        <v>356.45816391613334</v>
      </c>
      <c r="R82" s="4">
        <f t="shared" si="72"/>
        <v>283.34957996805838</v>
      </c>
      <c r="S82" s="4">
        <f t="shared" si="73"/>
        <v>1.6698932765457447E-2</v>
      </c>
      <c r="T82" s="4">
        <f t="shared" si="74"/>
        <v>23.436143733773669</v>
      </c>
      <c r="U82" s="4">
        <f t="shared" si="114"/>
        <v>0.40903787212498793</v>
      </c>
      <c r="V82" s="4">
        <f t="shared" si="75"/>
        <v>73.108583948074966</v>
      </c>
      <c r="W82" s="4">
        <f t="shared" si="76"/>
        <v>1.2759855013645833</v>
      </c>
      <c r="X82" s="4">
        <f t="shared" si="77"/>
        <v>1.2759855013645833</v>
      </c>
      <c r="Y82" s="4">
        <f t="shared" si="78"/>
        <v>1.2920419001837278</v>
      </c>
      <c r="Z82" s="4">
        <f t="shared" si="79"/>
        <v>1.292039827666466</v>
      </c>
      <c r="AA82" s="4">
        <f t="shared" si="80"/>
        <v>1.3081319000417879</v>
      </c>
      <c r="AB82" s="4">
        <f t="shared" si="81"/>
        <v>74.950436918823726</v>
      </c>
      <c r="AC82" s="4">
        <f t="shared" si="82"/>
        <v>358.30001688688208</v>
      </c>
      <c r="AD82" s="4">
        <f t="shared" si="83"/>
        <v>6.2535150046273751</v>
      </c>
      <c r="AE82" s="4">
        <f t="shared" si="84"/>
        <v>1.8418529707487323</v>
      </c>
      <c r="AF82" s="4">
        <f t="shared" si="85"/>
        <v>7.3674118829949293</v>
      </c>
      <c r="AG82" s="4">
        <f t="shared" si="86"/>
        <v>6.2559614250152418</v>
      </c>
      <c r="AH82" s="4">
        <f t="shared" si="87"/>
        <v>358.4401864500216</v>
      </c>
      <c r="AI82" s="4">
        <f t="shared" si="88"/>
        <v>23.896012430001441</v>
      </c>
      <c r="AJ82" s="4">
        <f t="shared" si="89"/>
        <v>-1.1799215637242396E-2</v>
      </c>
      <c r="AK82" s="4">
        <f t="shared" si="90"/>
        <v>-0.67604525757875344</v>
      </c>
      <c r="AL82" s="4">
        <f t="shared" si="91"/>
        <v>1.9820225338882551</v>
      </c>
      <c r="AM82" s="4">
        <f t="shared" si="92"/>
        <v>1.9820225338882551</v>
      </c>
      <c r="AN82" s="4">
        <f t="shared" si="93"/>
        <v>7.9280901355530204</v>
      </c>
      <c r="AO82" s="4">
        <f t="shared" si="94"/>
        <v>0.56067825255809112</v>
      </c>
      <c r="AP82" s="4">
        <f t="shared" si="95"/>
        <v>4</v>
      </c>
      <c r="AQ82" s="4">
        <f t="shared" si="96"/>
        <v>11.92809013555302</v>
      </c>
      <c r="AR82" s="4">
        <f t="shared" si="97"/>
        <v>12.198801502259217</v>
      </c>
      <c r="AS82" s="4">
        <f t="shared" si="98"/>
        <v>-0.19880150225921867</v>
      </c>
      <c r="AT82" s="4">
        <f t="shared" si="99"/>
        <v>-5.2046111585014668E-2</v>
      </c>
      <c r="AU82" s="4">
        <f t="shared" si="100"/>
        <v>0.66264339751815549</v>
      </c>
      <c r="AV82" s="4">
        <f t="shared" si="101"/>
        <v>0.89464614432429379</v>
      </c>
      <c r="AW82" s="4">
        <f t="shared" si="102"/>
        <v>51.259448227433964</v>
      </c>
      <c r="AX82" s="4">
        <f t="shared" si="103"/>
        <v>4.101015178907727E-2</v>
      </c>
      <c r="AY82" s="4">
        <f t="shared" si="104"/>
        <v>-0.49164968540188903</v>
      </c>
      <c r="AZ82" s="4">
        <f t="shared" si="105"/>
        <v>3.058371948303952</v>
      </c>
      <c r="BA82" s="4">
        <f t="shared" si="106"/>
        <v>175.23180481901923</v>
      </c>
      <c r="BB82" s="4">
        <f t="shared" si="107"/>
        <v>5.9648277768104068</v>
      </c>
      <c r="BC82" s="4">
        <f t="shared" si="108"/>
        <v>6.2339737254488101</v>
      </c>
      <c r="BD82" s="4">
        <f t="shared" si="109"/>
        <v>18.163629279069625</v>
      </c>
      <c r="BE82" s="4">
        <f t="shared" si="110"/>
        <v>89.142463725630336</v>
      </c>
      <c r="BF82" s="4">
        <f t="shared" si="111"/>
        <v>90.857536274369664</v>
      </c>
      <c r="BG82" s="4">
        <f t="shared" si="112"/>
        <v>269.14246372563036</v>
      </c>
    </row>
    <row r="83" spans="1:59" x14ac:dyDescent="0.2">
      <c r="A83" s="3">
        <f t="shared" si="115"/>
        <v>45370</v>
      </c>
      <c r="B83" s="1">
        <f t="shared" si="113"/>
        <v>2024</v>
      </c>
      <c r="C83" s="1">
        <f t="shared" si="116"/>
        <v>3</v>
      </c>
      <c r="D83" s="1">
        <f t="shared" si="117"/>
        <v>19</v>
      </c>
      <c r="E83" s="1">
        <v>12</v>
      </c>
      <c r="F83" s="1">
        <f t="shared" si="60"/>
        <v>2024</v>
      </c>
      <c r="G83" s="1">
        <f t="shared" si="61"/>
        <v>3</v>
      </c>
      <c r="H83" s="1">
        <f t="shared" si="62"/>
        <v>10</v>
      </c>
      <c r="I83" s="1">
        <f t="shared" si="63"/>
        <v>20</v>
      </c>
      <c r="J83" s="1">
        <f t="shared" si="64"/>
        <v>-13</v>
      </c>
      <c r="K83" s="4">
        <f t="shared" si="65"/>
        <v>8843.9166666666279</v>
      </c>
      <c r="L83" s="4">
        <f t="shared" si="66"/>
        <v>0.24213324207163936</v>
      </c>
      <c r="M83" s="4">
        <f t="shared" si="67"/>
        <v>327.4438112876378</v>
      </c>
      <c r="N83" s="4">
        <f t="shared" si="68"/>
        <v>21.829587419175855</v>
      </c>
      <c r="O83" s="4">
        <f t="shared" si="69"/>
        <v>23.762920752509189</v>
      </c>
      <c r="P83" s="4">
        <f t="shared" si="70"/>
        <v>23.829587419175851</v>
      </c>
      <c r="Q83" s="4">
        <f t="shared" si="71"/>
        <v>357.4438112876378</v>
      </c>
      <c r="R83" s="4">
        <f t="shared" si="72"/>
        <v>283.34962651152176</v>
      </c>
      <c r="S83" s="4">
        <f t="shared" si="73"/>
        <v>1.6698931670317132E-2</v>
      </c>
      <c r="T83" s="4">
        <f t="shared" si="74"/>
        <v>23.436143377853067</v>
      </c>
      <c r="U83" s="4">
        <f t="shared" si="114"/>
        <v>0.40903786591300156</v>
      </c>
      <c r="V83" s="4">
        <f t="shared" si="75"/>
        <v>74.094184776116037</v>
      </c>
      <c r="W83" s="4">
        <f t="shared" si="76"/>
        <v>1.2931874809242825</v>
      </c>
      <c r="X83" s="4">
        <f t="shared" si="77"/>
        <v>1.2931874809242825</v>
      </c>
      <c r="Y83" s="4">
        <f t="shared" si="78"/>
        <v>1.3093209028328705</v>
      </c>
      <c r="Z83" s="4">
        <f t="shared" si="79"/>
        <v>1.3093188005467229</v>
      </c>
      <c r="AA83" s="4">
        <f t="shared" si="80"/>
        <v>1.3254857908597186</v>
      </c>
      <c r="AB83" s="4">
        <f t="shared" si="81"/>
        <v>75.944741620821986</v>
      </c>
      <c r="AC83" s="4">
        <f t="shared" si="82"/>
        <v>359.29436813234372</v>
      </c>
      <c r="AD83" s="4">
        <f t="shared" si="83"/>
        <v>6.270869707781987</v>
      </c>
      <c r="AE83" s="4">
        <f t="shared" si="84"/>
        <v>1.8505568447059204</v>
      </c>
      <c r="AF83" s="4">
        <f t="shared" si="85"/>
        <v>7.4022273788236816</v>
      </c>
      <c r="AG83" s="4">
        <f t="shared" si="86"/>
        <v>6.2718856061621198</v>
      </c>
      <c r="AH83" s="4">
        <f t="shared" si="87"/>
        <v>359.35257482193947</v>
      </c>
      <c r="AI83" s="4">
        <f t="shared" si="88"/>
        <v>23.95683832146263</v>
      </c>
      <c r="AJ83" s="4">
        <f t="shared" si="89"/>
        <v>-4.8981390919278318E-3</v>
      </c>
      <c r="AK83" s="4">
        <f t="shared" si="90"/>
        <v>-0.28064269743550629</v>
      </c>
      <c r="AL83" s="4">
        <f t="shared" si="91"/>
        <v>1.90876353430167</v>
      </c>
      <c r="AM83" s="4">
        <f t="shared" si="92"/>
        <v>1.90876353430167</v>
      </c>
      <c r="AN83" s="4">
        <f t="shared" si="93"/>
        <v>7.63505413720668</v>
      </c>
      <c r="AO83" s="4">
        <f t="shared" si="94"/>
        <v>0.23282675838299838</v>
      </c>
      <c r="AP83" s="4">
        <f t="shared" si="95"/>
        <v>4</v>
      </c>
      <c r="AQ83" s="4">
        <f t="shared" si="96"/>
        <v>11.63505413720668</v>
      </c>
      <c r="AR83" s="4">
        <f t="shared" si="97"/>
        <v>12.193917568953445</v>
      </c>
      <c r="AS83" s="4">
        <f t="shared" si="98"/>
        <v>-0.19391756895344159</v>
      </c>
      <c r="AT83" s="4">
        <f t="shared" si="99"/>
        <v>-5.0767500835510355E-2</v>
      </c>
      <c r="AU83" s="4">
        <f t="shared" si="100"/>
        <v>0.66264339751815549</v>
      </c>
      <c r="AV83" s="4">
        <f t="shared" si="101"/>
        <v>0.90161574591719618</v>
      </c>
      <c r="AW83" s="4">
        <f t="shared" si="102"/>
        <v>51.658776983594926</v>
      </c>
      <c r="AX83" s="4">
        <f t="shared" si="103"/>
        <v>4.0005841716271966E-2</v>
      </c>
      <c r="AY83" s="4">
        <f t="shared" si="104"/>
        <v>-0.48742041980385825</v>
      </c>
      <c r="AZ83" s="4">
        <f t="shared" si="105"/>
        <v>3.0596995541325884</v>
      </c>
      <c r="BA83" s="4">
        <f t="shared" si="106"/>
        <v>175.30787102985707</v>
      </c>
      <c r="BB83" s="4">
        <f t="shared" si="107"/>
        <v>5.9853998931480836</v>
      </c>
      <c r="BC83" s="4">
        <f t="shared" si="108"/>
        <v>6.2085176758053615</v>
      </c>
      <c r="BD83" s="4">
        <f t="shared" si="109"/>
        <v>18.17931746210153</v>
      </c>
      <c r="BE83" s="4">
        <f t="shared" si="110"/>
        <v>89.644020166188355</v>
      </c>
      <c r="BF83" s="4">
        <f t="shared" si="111"/>
        <v>90.355979833811645</v>
      </c>
      <c r="BG83" s="4">
        <f t="shared" si="112"/>
        <v>269.64402016618834</v>
      </c>
    </row>
    <row r="84" spans="1:59" x14ac:dyDescent="0.2">
      <c r="A84" s="3">
        <f t="shared" si="115"/>
        <v>45371</v>
      </c>
      <c r="B84" s="1">
        <f t="shared" si="113"/>
        <v>2024</v>
      </c>
      <c r="C84" s="1">
        <f t="shared" si="116"/>
        <v>3</v>
      </c>
      <c r="D84" s="1">
        <f t="shared" si="117"/>
        <v>20</v>
      </c>
      <c r="E84" s="1">
        <v>12</v>
      </c>
      <c r="F84" s="1">
        <f t="shared" si="60"/>
        <v>2024</v>
      </c>
      <c r="G84" s="1">
        <f t="shared" si="61"/>
        <v>3</v>
      </c>
      <c r="H84" s="1">
        <f t="shared" si="62"/>
        <v>10</v>
      </c>
      <c r="I84" s="1">
        <f t="shared" si="63"/>
        <v>20</v>
      </c>
      <c r="J84" s="1">
        <f t="shared" si="64"/>
        <v>-13</v>
      </c>
      <c r="K84" s="4">
        <f t="shared" si="65"/>
        <v>8844.9166666666279</v>
      </c>
      <c r="L84" s="4">
        <f t="shared" si="66"/>
        <v>0.24216062057951068</v>
      </c>
      <c r="M84" s="4">
        <f t="shared" si="67"/>
        <v>328.42945865914226</v>
      </c>
      <c r="N84" s="4">
        <f t="shared" si="68"/>
        <v>21.895297243942817</v>
      </c>
      <c r="O84" s="4">
        <f t="shared" si="69"/>
        <v>23.828630577276151</v>
      </c>
      <c r="P84" s="4">
        <f t="shared" si="70"/>
        <v>23.895297243942821</v>
      </c>
      <c r="Q84" s="4">
        <f t="shared" si="71"/>
        <v>358.42945865914231</v>
      </c>
      <c r="R84" s="4">
        <f t="shared" si="72"/>
        <v>283.34967305498515</v>
      </c>
      <c r="S84" s="4">
        <f t="shared" si="73"/>
        <v>1.6698930575176817E-2</v>
      </c>
      <c r="T84" s="4">
        <f t="shared" si="74"/>
        <v>23.436143021932466</v>
      </c>
      <c r="U84" s="4">
        <f t="shared" si="114"/>
        <v>0.40903785970101519</v>
      </c>
      <c r="V84" s="4">
        <f t="shared" si="75"/>
        <v>75.079785604157166</v>
      </c>
      <c r="W84" s="4">
        <f t="shared" si="76"/>
        <v>1.3103894604839825</v>
      </c>
      <c r="X84" s="4">
        <f t="shared" si="77"/>
        <v>1.3103894604839825</v>
      </c>
      <c r="Y84" s="4">
        <f t="shared" si="78"/>
        <v>1.3265950682275729</v>
      </c>
      <c r="Z84" s="4">
        <f t="shared" si="79"/>
        <v>1.3265929377996215</v>
      </c>
      <c r="AA84" s="4">
        <f t="shared" si="80"/>
        <v>1.3428299698505439</v>
      </c>
      <c r="AB84" s="4">
        <f t="shared" si="81"/>
        <v>76.938489876115753</v>
      </c>
      <c r="AC84" s="4">
        <f t="shared" si="82"/>
        <v>360.28816293110089</v>
      </c>
      <c r="AD84" s="4">
        <f t="shared" si="83"/>
        <v>6.2882146991094947</v>
      </c>
      <c r="AE84" s="4">
        <f t="shared" si="84"/>
        <v>1.8587042719585725</v>
      </c>
      <c r="AF84" s="4">
        <f t="shared" si="85"/>
        <v>7.4348170878342899</v>
      </c>
      <c r="AG84" s="4">
        <f t="shared" si="86"/>
        <v>4.6144929472230192E-3</v>
      </c>
      <c r="AH84" s="4">
        <f t="shared" si="87"/>
        <v>0.26439097046876353</v>
      </c>
      <c r="AI84" s="4">
        <f t="shared" si="88"/>
        <v>1.7626064697917568E-2</v>
      </c>
      <c r="AJ84" s="4">
        <f t="shared" si="89"/>
        <v>2.0003165812154341E-3</v>
      </c>
      <c r="AK84" s="4">
        <f t="shared" si="90"/>
        <v>0.11460969779368214</v>
      </c>
      <c r="AL84" s="4">
        <f t="shared" si="91"/>
        <v>-358.16506768867356</v>
      </c>
      <c r="AM84" s="4">
        <f t="shared" si="92"/>
        <v>1.8349323113264404</v>
      </c>
      <c r="AN84" s="4">
        <f t="shared" si="93"/>
        <v>7.3397292453057617</v>
      </c>
      <c r="AO84" s="4">
        <f t="shared" si="94"/>
        <v>-9.5087842528528199E-2</v>
      </c>
      <c r="AP84" s="4">
        <f t="shared" si="95"/>
        <v>4</v>
      </c>
      <c r="AQ84" s="4">
        <f t="shared" si="96"/>
        <v>11.339729245305762</v>
      </c>
      <c r="AR84" s="4">
        <f t="shared" si="97"/>
        <v>12.188995487421762</v>
      </c>
      <c r="AS84" s="4">
        <f t="shared" si="98"/>
        <v>23.811004512578233</v>
      </c>
      <c r="AT84" s="4">
        <f t="shared" si="99"/>
        <v>6.2337064042757664</v>
      </c>
      <c r="AU84" s="4">
        <f t="shared" si="100"/>
        <v>0.66264339751815549</v>
      </c>
      <c r="AV84" s="4">
        <f t="shared" si="101"/>
        <v>0.90858248999034585</v>
      </c>
      <c r="AW84" s="4">
        <f t="shared" si="102"/>
        <v>52.057942015934181</v>
      </c>
      <c r="AX84" s="4">
        <f t="shared" si="103"/>
        <v>3.8991629194260254E-2</v>
      </c>
      <c r="AY84" s="4">
        <f t="shared" si="104"/>
        <v>-0.48316902230694153</v>
      </c>
      <c r="AZ84" s="4">
        <f t="shared" si="105"/>
        <v>3.0610673862542446</v>
      </c>
      <c r="BA84" s="4">
        <f t="shared" si="106"/>
        <v>175.38624203751041</v>
      </c>
      <c r="BB84" s="4">
        <f t="shared" si="107"/>
        <v>6.0059623831448903</v>
      </c>
      <c r="BC84" s="4">
        <f t="shared" si="108"/>
        <v>6.1830331042768716</v>
      </c>
      <c r="BD84" s="4">
        <f t="shared" si="109"/>
        <v>18.194957870566654</v>
      </c>
      <c r="BE84" s="4">
        <f t="shared" si="110"/>
        <v>90.145375806214204</v>
      </c>
      <c r="BF84" s="4">
        <f t="shared" si="111"/>
        <v>89.854624193785796</v>
      </c>
      <c r="BG84" s="4">
        <f t="shared" si="112"/>
        <v>270.14537580621419</v>
      </c>
    </row>
    <row r="85" spans="1:59" x14ac:dyDescent="0.2">
      <c r="A85" s="3">
        <f t="shared" si="115"/>
        <v>45372</v>
      </c>
      <c r="B85" s="1">
        <f t="shared" si="113"/>
        <v>2024</v>
      </c>
      <c r="C85" s="1">
        <f t="shared" si="116"/>
        <v>3</v>
      </c>
      <c r="D85" s="1">
        <f t="shared" si="117"/>
        <v>21</v>
      </c>
      <c r="E85" s="1">
        <v>12</v>
      </c>
      <c r="F85" s="1">
        <f t="shared" si="60"/>
        <v>2024</v>
      </c>
      <c r="G85" s="1">
        <f t="shared" si="61"/>
        <v>3</v>
      </c>
      <c r="H85" s="1">
        <f t="shared" si="62"/>
        <v>10</v>
      </c>
      <c r="I85" s="1">
        <f t="shared" si="63"/>
        <v>20</v>
      </c>
      <c r="J85" s="1">
        <f t="shared" si="64"/>
        <v>-13</v>
      </c>
      <c r="K85" s="4">
        <f t="shared" si="65"/>
        <v>8845.9166666666279</v>
      </c>
      <c r="L85" s="4">
        <f t="shared" si="66"/>
        <v>0.24218799908738201</v>
      </c>
      <c r="M85" s="4">
        <f t="shared" si="67"/>
        <v>329.41510603064671</v>
      </c>
      <c r="N85" s="4">
        <f t="shared" si="68"/>
        <v>21.96100706870978</v>
      </c>
      <c r="O85" s="4">
        <f t="shared" si="69"/>
        <v>23.894340402043113</v>
      </c>
      <c r="P85" s="4">
        <f t="shared" si="70"/>
        <v>23.961007068709776</v>
      </c>
      <c r="Q85" s="4">
        <f t="shared" si="71"/>
        <v>359.41510603064665</v>
      </c>
      <c r="R85" s="4">
        <f t="shared" si="72"/>
        <v>283.34971959844853</v>
      </c>
      <c r="S85" s="4">
        <f t="shared" si="73"/>
        <v>1.6698929480036505E-2</v>
      </c>
      <c r="T85" s="4">
        <f t="shared" si="74"/>
        <v>23.436142666011865</v>
      </c>
      <c r="U85" s="4">
        <f t="shared" si="114"/>
        <v>0.40903785348902882</v>
      </c>
      <c r="V85" s="4">
        <f t="shared" si="75"/>
        <v>76.065386432198125</v>
      </c>
      <c r="W85" s="4">
        <f t="shared" si="76"/>
        <v>1.3275914400436797</v>
      </c>
      <c r="X85" s="4">
        <f t="shared" si="77"/>
        <v>1.3275914400436797</v>
      </c>
      <c r="Y85" s="4">
        <f t="shared" si="78"/>
        <v>1.3438643787664566</v>
      </c>
      <c r="Z85" s="4">
        <f t="shared" si="79"/>
        <v>1.3438622218800031</v>
      </c>
      <c r="AA85" s="4">
        <f t="shared" si="80"/>
        <v>1.3601644045097725</v>
      </c>
      <c r="AB85" s="4">
        <f t="shared" si="81"/>
        <v>77.931679822334843</v>
      </c>
      <c r="AC85" s="4">
        <f t="shared" si="82"/>
        <v>361.28139942078337</v>
      </c>
      <c r="AD85" s="4">
        <f t="shared" si="83"/>
        <v>6.3055499461054048</v>
      </c>
      <c r="AE85" s="4">
        <f t="shared" si="84"/>
        <v>1.8662933901367182</v>
      </c>
      <c r="AF85" s="4">
        <f t="shared" si="85"/>
        <v>7.465173560546873</v>
      </c>
      <c r="AG85" s="4">
        <f t="shared" si="86"/>
        <v>2.0520185009449021E-2</v>
      </c>
      <c r="AH85" s="4">
        <f t="shared" si="87"/>
        <v>1.1757199958690483</v>
      </c>
      <c r="AI85" s="4">
        <f t="shared" si="88"/>
        <v>7.8381333057936556E-2</v>
      </c>
      <c r="AJ85" s="4">
        <f t="shared" si="89"/>
        <v>8.8943906864505824E-3</v>
      </c>
      <c r="AK85" s="4">
        <f t="shared" si="90"/>
        <v>0.50961104767408549</v>
      </c>
      <c r="AL85" s="4">
        <f t="shared" si="91"/>
        <v>-358.23938603477762</v>
      </c>
      <c r="AM85" s="4">
        <f t="shared" si="92"/>
        <v>1.760613965222376</v>
      </c>
      <c r="AN85" s="4">
        <f t="shared" si="93"/>
        <v>7.042455860889504</v>
      </c>
      <c r="AO85" s="4">
        <f t="shared" si="94"/>
        <v>-0.42271769965736894</v>
      </c>
      <c r="AP85" s="4">
        <f t="shared" si="95"/>
        <v>4</v>
      </c>
      <c r="AQ85" s="4">
        <f t="shared" si="96"/>
        <v>11.042455860889504</v>
      </c>
      <c r="AR85" s="4">
        <f t="shared" si="97"/>
        <v>12.184040931014826</v>
      </c>
      <c r="AS85" s="4">
        <f t="shared" si="98"/>
        <v>23.815959068985176</v>
      </c>
      <c r="AT85" s="4">
        <f t="shared" si="99"/>
        <v>6.2350035041099199</v>
      </c>
      <c r="AU85" s="4">
        <f t="shared" si="100"/>
        <v>0.66264339751815549</v>
      </c>
      <c r="AV85" s="4">
        <f t="shared" si="101"/>
        <v>0.91554446831335012</v>
      </c>
      <c r="AW85" s="4">
        <f t="shared" si="102"/>
        <v>52.456833990903895</v>
      </c>
      <c r="AX85" s="4">
        <f t="shared" si="103"/>
        <v>3.796883126851204E-2</v>
      </c>
      <c r="AY85" s="4">
        <f t="shared" si="104"/>
        <v>-0.47889676696803352</v>
      </c>
      <c r="AZ85" s="4">
        <f t="shared" si="105"/>
        <v>3.0624741965028042</v>
      </c>
      <c r="BA85" s="4">
        <f t="shared" si="106"/>
        <v>175.46684632732862</v>
      </c>
      <c r="BB85" s="4">
        <f t="shared" si="107"/>
        <v>6.0265125518972802</v>
      </c>
      <c r="BC85" s="4">
        <f t="shared" si="108"/>
        <v>6.1575283791175455</v>
      </c>
      <c r="BD85" s="4">
        <f t="shared" si="109"/>
        <v>18.210553482912104</v>
      </c>
      <c r="BE85" s="4">
        <f t="shared" si="110"/>
        <v>90.646417215208018</v>
      </c>
      <c r="BF85" s="4">
        <f t="shared" si="111"/>
        <v>89.353582784791982</v>
      </c>
      <c r="BG85" s="4">
        <f t="shared" si="112"/>
        <v>270.64641721520803</v>
      </c>
    </row>
    <row r="86" spans="1:59" x14ac:dyDescent="0.2">
      <c r="A86" s="3">
        <f t="shared" si="115"/>
        <v>45373</v>
      </c>
      <c r="B86" s="1">
        <f t="shared" si="113"/>
        <v>2024</v>
      </c>
      <c r="C86" s="1">
        <f t="shared" si="116"/>
        <v>3</v>
      </c>
      <c r="D86" s="1">
        <f t="shared" si="117"/>
        <v>22</v>
      </c>
      <c r="E86" s="1">
        <v>12</v>
      </c>
      <c r="F86" s="1">
        <f t="shared" si="60"/>
        <v>2024</v>
      </c>
      <c r="G86" s="1">
        <f t="shared" si="61"/>
        <v>3</v>
      </c>
      <c r="H86" s="1">
        <f t="shared" si="62"/>
        <v>10</v>
      </c>
      <c r="I86" s="1">
        <f t="shared" si="63"/>
        <v>20</v>
      </c>
      <c r="J86" s="1">
        <f t="shared" si="64"/>
        <v>-13</v>
      </c>
      <c r="K86" s="4">
        <f t="shared" si="65"/>
        <v>8846.9166666666279</v>
      </c>
      <c r="L86" s="4">
        <f t="shared" si="66"/>
        <v>0.24221537759525333</v>
      </c>
      <c r="M86" s="4">
        <f t="shared" si="67"/>
        <v>330.40075340168551</v>
      </c>
      <c r="N86" s="4">
        <f t="shared" si="68"/>
        <v>22.026716893445702</v>
      </c>
      <c r="O86" s="4">
        <f t="shared" si="69"/>
        <v>23.960050226779035</v>
      </c>
      <c r="P86" s="4">
        <f t="shared" si="70"/>
        <v>24.026716893445702</v>
      </c>
      <c r="Q86" s="4">
        <f t="shared" si="71"/>
        <v>360.40075340168551</v>
      </c>
      <c r="R86" s="4">
        <f t="shared" si="72"/>
        <v>283.34976614191191</v>
      </c>
      <c r="S86" s="4">
        <f t="shared" si="73"/>
        <v>1.669892838489619E-2</v>
      </c>
      <c r="T86" s="4">
        <f t="shared" si="74"/>
        <v>23.43614231009126</v>
      </c>
      <c r="U86" s="4">
        <f t="shared" si="114"/>
        <v>0.40903784727704234</v>
      </c>
      <c r="V86" s="4">
        <f t="shared" si="75"/>
        <v>77.050987259773592</v>
      </c>
      <c r="W86" s="4">
        <f t="shared" si="76"/>
        <v>1.3447934195952527</v>
      </c>
      <c r="X86" s="4">
        <f t="shared" si="77"/>
        <v>1.3447934195952527</v>
      </c>
      <c r="Y86" s="4">
        <f t="shared" si="78"/>
        <v>1.36112881834406</v>
      </c>
      <c r="Z86" s="4">
        <f t="shared" si="79"/>
        <v>1.3611266367352211</v>
      </c>
      <c r="AA86" s="4">
        <f t="shared" si="80"/>
        <v>1.3774890653662246</v>
      </c>
      <c r="AB86" s="4">
        <f t="shared" si="81"/>
        <v>78.924309770905055</v>
      </c>
      <c r="AC86" s="4">
        <f t="shared" si="82"/>
        <v>362.27407591281695</v>
      </c>
      <c r="AD86" s="4">
        <f t="shared" si="83"/>
        <v>6.3228754192985379</v>
      </c>
      <c r="AE86" s="4">
        <f t="shared" si="84"/>
        <v>1.8733225111314482</v>
      </c>
      <c r="AF86" s="4">
        <f t="shared" si="85"/>
        <v>7.4932900445257928</v>
      </c>
      <c r="AG86" s="4">
        <f t="shared" si="86"/>
        <v>3.6418857850794968E-2</v>
      </c>
      <c r="AH86" s="4">
        <f t="shared" si="87"/>
        <v>2.0866468495374355</v>
      </c>
      <c r="AI86" s="4">
        <f t="shared" si="88"/>
        <v>0.13910978996916237</v>
      </c>
      <c r="AJ86" s="4">
        <f t="shared" si="89"/>
        <v>1.5782329558778726E-2</v>
      </c>
      <c r="AK86" s="4">
        <f t="shared" si="90"/>
        <v>0.90426087460258775</v>
      </c>
      <c r="AL86" s="4">
        <f t="shared" si="91"/>
        <v>-358.31410655214808</v>
      </c>
      <c r="AM86" s="4">
        <f t="shared" si="92"/>
        <v>1.6858934478519245</v>
      </c>
      <c r="AN86" s="4">
        <f t="shared" si="93"/>
        <v>6.7435737914076981</v>
      </c>
      <c r="AO86" s="4">
        <f t="shared" si="94"/>
        <v>-0.74971625311809476</v>
      </c>
      <c r="AP86" s="4">
        <f t="shared" si="95"/>
        <v>4</v>
      </c>
      <c r="AQ86" s="4">
        <f t="shared" si="96"/>
        <v>10.743573791407698</v>
      </c>
      <c r="AR86" s="4">
        <f t="shared" si="97"/>
        <v>12.179059563190128</v>
      </c>
      <c r="AS86" s="4">
        <f t="shared" si="98"/>
        <v>23.820940436809874</v>
      </c>
      <c r="AT86" s="4">
        <f t="shared" si="99"/>
        <v>6.2363076231568284</v>
      </c>
      <c r="AU86" s="4">
        <f t="shared" si="100"/>
        <v>0.66264339751815549</v>
      </c>
      <c r="AV86" s="4">
        <f t="shared" si="101"/>
        <v>0.92249978382436537</v>
      </c>
      <c r="AW86" s="4">
        <f t="shared" si="102"/>
        <v>52.855344214866946</v>
      </c>
      <c r="AX86" s="4">
        <f t="shared" si="103"/>
        <v>3.693876675600475E-2</v>
      </c>
      <c r="AY86" s="4">
        <f t="shared" si="104"/>
        <v>-0.47460495103258599</v>
      </c>
      <c r="AZ86" s="4">
        <f t="shared" si="105"/>
        <v>3.0639186851702611</v>
      </c>
      <c r="BA86" s="4">
        <f t="shared" si="106"/>
        <v>175.54960943152838</v>
      </c>
      <c r="BB86" s="4">
        <f t="shared" si="107"/>
        <v>6.0470477154132958</v>
      </c>
      <c r="BC86" s="4">
        <f t="shared" si="108"/>
        <v>6.1320118477768322</v>
      </c>
      <c r="BD86" s="4">
        <f t="shared" si="109"/>
        <v>18.226107278603422</v>
      </c>
      <c r="BE86" s="4">
        <f t="shared" si="110"/>
        <v>91.14703141675119</v>
      </c>
      <c r="BF86" s="4">
        <f t="shared" si="111"/>
        <v>88.85296858324881</v>
      </c>
      <c r="BG86" s="4">
        <f t="shared" si="112"/>
        <v>271.14703141675119</v>
      </c>
    </row>
    <row r="87" spans="1:59" x14ac:dyDescent="0.2">
      <c r="A87" s="3">
        <f t="shared" si="115"/>
        <v>45374</v>
      </c>
      <c r="B87" s="1">
        <f t="shared" si="113"/>
        <v>2024</v>
      </c>
      <c r="C87" s="1">
        <f t="shared" si="116"/>
        <v>3</v>
      </c>
      <c r="D87" s="1">
        <f t="shared" si="117"/>
        <v>23</v>
      </c>
      <c r="E87" s="1">
        <v>12</v>
      </c>
      <c r="F87" s="1">
        <f t="shared" si="60"/>
        <v>2024</v>
      </c>
      <c r="G87" s="1">
        <f t="shared" si="61"/>
        <v>3</v>
      </c>
      <c r="H87" s="1">
        <f t="shared" si="62"/>
        <v>10</v>
      </c>
      <c r="I87" s="1">
        <f t="shared" si="63"/>
        <v>20</v>
      </c>
      <c r="J87" s="1">
        <f t="shared" si="64"/>
        <v>-13</v>
      </c>
      <c r="K87" s="4">
        <f t="shared" si="65"/>
        <v>8847.9166666666279</v>
      </c>
      <c r="L87" s="4">
        <f t="shared" si="66"/>
        <v>0.24224275610312465</v>
      </c>
      <c r="M87" s="4">
        <f t="shared" si="67"/>
        <v>331.38640077318996</v>
      </c>
      <c r="N87" s="4">
        <f t="shared" si="68"/>
        <v>22.092426718212664</v>
      </c>
      <c r="O87" s="4">
        <f t="shared" si="69"/>
        <v>24.025760051545998</v>
      </c>
      <c r="P87" s="4">
        <f t="shared" si="70"/>
        <v>24.092426718212664</v>
      </c>
      <c r="Q87" s="4">
        <f t="shared" si="71"/>
        <v>361.38640077318996</v>
      </c>
      <c r="R87" s="4">
        <f t="shared" si="72"/>
        <v>283.3498126853753</v>
      </c>
      <c r="S87" s="4">
        <f t="shared" si="73"/>
        <v>1.6698927289755874E-2</v>
      </c>
      <c r="T87" s="4">
        <f t="shared" si="74"/>
        <v>23.436141954170658</v>
      </c>
      <c r="U87" s="4">
        <f t="shared" si="114"/>
        <v>0.40903784106505597</v>
      </c>
      <c r="V87" s="4">
        <f t="shared" si="75"/>
        <v>78.036588087814664</v>
      </c>
      <c r="W87" s="4">
        <f t="shared" si="76"/>
        <v>1.3619953991549518</v>
      </c>
      <c r="X87" s="4">
        <f t="shared" si="77"/>
        <v>1.3619953991549518</v>
      </c>
      <c r="Y87" s="4">
        <f t="shared" si="78"/>
        <v>1.3783883723835402</v>
      </c>
      <c r="Z87" s="4">
        <f t="shared" si="79"/>
        <v>1.3783861678377114</v>
      </c>
      <c r="AA87" s="4">
        <f t="shared" si="80"/>
        <v>1.3948039260113774</v>
      </c>
      <c r="AB87" s="4">
        <f t="shared" si="81"/>
        <v>79.916378208729469</v>
      </c>
      <c r="AC87" s="4">
        <f t="shared" si="82"/>
        <v>363.26619089410474</v>
      </c>
      <c r="AD87" s="4">
        <f t="shared" si="83"/>
        <v>6.3401910922803717</v>
      </c>
      <c r="AE87" s="4">
        <f t="shared" si="84"/>
        <v>1.8797901209147767</v>
      </c>
      <c r="AF87" s="4">
        <f t="shared" si="85"/>
        <v>7.5191604836591068</v>
      </c>
      <c r="AG87" s="4">
        <f t="shared" si="86"/>
        <v>5.231199061243022E-2</v>
      </c>
      <c r="AH87" s="4">
        <f t="shared" si="87"/>
        <v>2.9972562800202343</v>
      </c>
      <c r="AI87" s="4">
        <f t="shared" si="88"/>
        <v>0.19981708533468229</v>
      </c>
      <c r="AJ87" s="4">
        <f t="shared" si="89"/>
        <v>2.266238637527903E-2</v>
      </c>
      <c r="AK87" s="4">
        <f t="shared" si="90"/>
        <v>1.2984590929982682</v>
      </c>
      <c r="AL87" s="4">
        <f t="shared" si="91"/>
        <v>-358.38914449316974</v>
      </c>
      <c r="AM87" s="4">
        <f t="shared" si="92"/>
        <v>1.6108555068302621</v>
      </c>
      <c r="AN87" s="4">
        <f t="shared" si="93"/>
        <v>6.4434220273210485</v>
      </c>
      <c r="AO87" s="4">
        <f t="shared" si="94"/>
        <v>-1.0757384563380583</v>
      </c>
      <c r="AP87" s="4">
        <f t="shared" si="95"/>
        <v>4</v>
      </c>
      <c r="AQ87" s="4">
        <f t="shared" si="96"/>
        <v>10.443422027321049</v>
      </c>
      <c r="AR87" s="4">
        <f t="shared" si="97"/>
        <v>12.174057033788683</v>
      </c>
      <c r="AS87" s="4">
        <f t="shared" si="98"/>
        <v>23.825942966211315</v>
      </c>
      <c r="AT87" s="4">
        <f t="shared" si="99"/>
        <v>6.2376172822915734</v>
      </c>
      <c r="AU87" s="4">
        <f t="shared" si="100"/>
        <v>0.66264339751815549</v>
      </c>
      <c r="AV87" s="4">
        <f t="shared" si="101"/>
        <v>0.92944655084035888</v>
      </c>
      <c r="AW87" s="4">
        <f t="shared" si="102"/>
        <v>53.253364646144064</v>
      </c>
      <c r="AX87" s="4">
        <f t="shared" si="103"/>
        <v>3.5902754629991609E-2</v>
      </c>
      <c r="AY87" s="4">
        <f t="shared" si="104"/>
        <v>-0.47029489445646699</v>
      </c>
      <c r="AZ87" s="4">
        <f t="shared" si="105"/>
        <v>3.0653994999516492</v>
      </c>
      <c r="BA87" s="4">
        <f t="shared" si="106"/>
        <v>175.6344538687425</v>
      </c>
      <c r="BB87" s="4">
        <f t="shared" si="107"/>
        <v>6.0675651950583065</v>
      </c>
      <c r="BC87" s="4">
        <f t="shared" si="108"/>
        <v>6.1064918387303768</v>
      </c>
      <c r="BD87" s="4">
        <f t="shared" si="109"/>
        <v>18.241622228846989</v>
      </c>
      <c r="BE87" s="4">
        <f t="shared" si="110"/>
        <v>91.647105847344648</v>
      </c>
      <c r="BF87" s="4">
        <f t="shared" si="111"/>
        <v>88.352894152655352</v>
      </c>
      <c r="BG87" s="4">
        <f t="shared" si="112"/>
        <v>271.64710584734462</v>
      </c>
    </row>
    <row r="88" spans="1:59" x14ac:dyDescent="0.2">
      <c r="A88" s="3">
        <f t="shared" si="115"/>
        <v>45375</v>
      </c>
      <c r="B88" s="1">
        <f t="shared" si="113"/>
        <v>2024</v>
      </c>
      <c r="C88" s="1">
        <f t="shared" si="116"/>
        <v>3</v>
      </c>
      <c r="D88" s="1">
        <f t="shared" si="117"/>
        <v>24</v>
      </c>
      <c r="E88" s="1">
        <v>12</v>
      </c>
      <c r="F88" s="1">
        <f t="shared" si="60"/>
        <v>2024</v>
      </c>
      <c r="G88" s="1">
        <f t="shared" si="61"/>
        <v>3</v>
      </c>
      <c r="H88" s="1">
        <f t="shared" si="62"/>
        <v>10</v>
      </c>
      <c r="I88" s="1">
        <f t="shared" si="63"/>
        <v>20</v>
      </c>
      <c r="J88" s="1">
        <f t="shared" si="64"/>
        <v>-13</v>
      </c>
      <c r="K88" s="4">
        <f t="shared" si="65"/>
        <v>8848.9166666666279</v>
      </c>
      <c r="L88" s="4">
        <f t="shared" si="66"/>
        <v>0.24227013461099597</v>
      </c>
      <c r="M88" s="4">
        <f t="shared" si="67"/>
        <v>332.37204814469442</v>
      </c>
      <c r="N88" s="4">
        <f t="shared" si="68"/>
        <v>22.158136542979626</v>
      </c>
      <c r="O88" s="4">
        <f t="shared" si="69"/>
        <v>24.09146987631296</v>
      </c>
      <c r="P88" s="4">
        <f t="shared" si="70"/>
        <v>24.158136542979626</v>
      </c>
      <c r="Q88" s="4">
        <f t="shared" si="71"/>
        <v>362.37204814469442</v>
      </c>
      <c r="R88" s="4">
        <f t="shared" si="72"/>
        <v>283.34985922883868</v>
      </c>
      <c r="S88" s="4">
        <f t="shared" si="73"/>
        <v>1.6698926194615559E-2</v>
      </c>
      <c r="T88" s="4">
        <f t="shared" si="74"/>
        <v>23.436141598250057</v>
      </c>
      <c r="U88" s="4">
        <f t="shared" si="114"/>
        <v>0.4090378348530696</v>
      </c>
      <c r="V88" s="4">
        <f t="shared" si="75"/>
        <v>79.022188915855736</v>
      </c>
      <c r="W88" s="4">
        <f t="shared" si="76"/>
        <v>1.379197378714651</v>
      </c>
      <c r="X88" s="4">
        <f t="shared" si="77"/>
        <v>1.379197378714651</v>
      </c>
      <c r="Y88" s="4">
        <f t="shared" si="78"/>
        <v>1.3956430277873342</v>
      </c>
      <c r="Z88" s="4">
        <f t="shared" si="79"/>
        <v>1.3956408021355344</v>
      </c>
      <c r="AA88" s="4">
        <f t="shared" si="80"/>
        <v>1.4121089630458714</v>
      </c>
      <c r="AB88" s="4">
        <f t="shared" si="81"/>
        <v>80.907883795123567</v>
      </c>
      <c r="AC88" s="4">
        <f t="shared" si="82"/>
        <v>364.25774302396223</v>
      </c>
      <c r="AD88" s="4">
        <f t="shared" si="83"/>
        <v>6.3574969416515472</v>
      </c>
      <c r="AE88" s="4">
        <f t="shared" si="84"/>
        <v>1.8856948792678168</v>
      </c>
      <c r="AF88" s="4">
        <f t="shared" si="85"/>
        <v>7.542779517071267</v>
      </c>
      <c r="AG88" s="4">
        <f t="shared" si="86"/>
        <v>6.8201057886701597E-2</v>
      </c>
      <c r="AH88" s="4">
        <f t="shared" si="87"/>
        <v>3.907632775235419</v>
      </c>
      <c r="AI88" s="4">
        <f t="shared" si="88"/>
        <v>0.26050885168236126</v>
      </c>
      <c r="AJ88" s="4">
        <f t="shared" si="89"/>
        <v>2.9532820932260732E-2</v>
      </c>
      <c r="AK88" s="4">
        <f t="shared" si="90"/>
        <v>1.6921059965341532</v>
      </c>
      <c r="AL88" s="4">
        <f t="shared" si="91"/>
        <v>-358.464415369459</v>
      </c>
      <c r="AM88" s="4">
        <f t="shared" si="92"/>
        <v>1.5355846305409955</v>
      </c>
      <c r="AN88" s="4">
        <f t="shared" si="93"/>
        <v>6.1423385221639819</v>
      </c>
      <c r="AO88" s="4">
        <f t="shared" si="94"/>
        <v>-1.4004409949072851</v>
      </c>
      <c r="AP88" s="4">
        <f t="shared" si="95"/>
        <v>4</v>
      </c>
      <c r="AQ88" s="4">
        <f t="shared" si="96"/>
        <v>10.142338522163982</v>
      </c>
      <c r="AR88" s="4">
        <f t="shared" si="97"/>
        <v>12.1690389753694</v>
      </c>
      <c r="AS88" s="4">
        <f t="shared" si="98"/>
        <v>23.8309610246306</v>
      </c>
      <c r="AT88" s="4">
        <f t="shared" si="99"/>
        <v>6.2389310069136821</v>
      </c>
      <c r="AU88" s="4">
        <f t="shared" si="100"/>
        <v>0.66264339751815549</v>
      </c>
      <c r="AV88" s="4">
        <f t="shared" si="101"/>
        <v>0.93638289521776674</v>
      </c>
      <c r="AW88" s="4">
        <f t="shared" si="102"/>
        <v>53.650787904218831</v>
      </c>
      <c r="AX88" s="4">
        <f t="shared" si="103"/>
        <v>3.4862112417204105E-2</v>
      </c>
      <c r="AY88" s="4">
        <f t="shared" si="104"/>
        <v>-0.46596793942116688</v>
      </c>
      <c r="AZ88" s="4">
        <f t="shared" si="105"/>
        <v>3.0669152348442221</v>
      </c>
      <c r="BA88" s="4">
        <f t="shared" si="106"/>
        <v>175.72129908094763</v>
      </c>
      <c r="BB88" s="4">
        <f t="shared" si="107"/>
        <v>6.0880623119463451</v>
      </c>
      <c r="BC88" s="4">
        <f t="shared" si="108"/>
        <v>6.0809766634230549</v>
      </c>
      <c r="BD88" s="4">
        <f t="shared" si="109"/>
        <v>18.257101287315745</v>
      </c>
      <c r="BE88" s="4">
        <f t="shared" si="110"/>
        <v>92.146528313017171</v>
      </c>
      <c r="BF88" s="4">
        <f t="shared" si="111"/>
        <v>87.853471686982829</v>
      </c>
      <c r="BG88" s="4">
        <f t="shared" si="112"/>
        <v>272.14652831301714</v>
      </c>
    </row>
    <row r="89" spans="1:59" x14ac:dyDescent="0.2">
      <c r="A89" s="3">
        <f t="shared" si="115"/>
        <v>45376</v>
      </c>
      <c r="B89" s="1">
        <f t="shared" si="113"/>
        <v>2024</v>
      </c>
      <c r="C89" s="1">
        <f t="shared" si="116"/>
        <v>3</v>
      </c>
      <c r="D89" s="1">
        <f t="shared" si="117"/>
        <v>25</v>
      </c>
      <c r="E89" s="1">
        <v>12</v>
      </c>
      <c r="F89" s="1">
        <f t="shared" si="60"/>
        <v>2024</v>
      </c>
      <c r="G89" s="1">
        <f t="shared" si="61"/>
        <v>3</v>
      </c>
      <c r="H89" s="1">
        <f t="shared" si="62"/>
        <v>10</v>
      </c>
      <c r="I89" s="1">
        <f t="shared" si="63"/>
        <v>20</v>
      </c>
      <c r="J89" s="1">
        <f t="shared" si="64"/>
        <v>-13</v>
      </c>
      <c r="K89" s="4">
        <f t="shared" si="65"/>
        <v>8849.9166666666279</v>
      </c>
      <c r="L89" s="4">
        <f t="shared" si="66"/>
        <v>0.2422975131188673</v>
      </c>
      <c r="M89" s="4">
        <f t="shared" si="67"/>
        <v>333.35769551666453</v>
      </c>
      <c r="N89" s="4">
        <f t="shared" si="68"/>
        <v>22.223846367777636</v>
      </c>
      <c r="O89" s="4">
        <f t="shared" si="69"/>
        <v>24.157179701110969</v>
      </c>
      <c r="P89" s="4">
        <f t="shared" si="70"/>
        <v>24.223846367777639</v>
      </c>
      <c r="Q89" s="4">
        <f t="shared" si="71"/>
        <v>363.35769551666459</v>
      </c>
      <c r="R89" s="4">
        <f t="shared" si="72"/>
        <v>283.34990577230207</v>
      </c>
      <c r="S89" s="4">
        <f t="shared" si="73"/>
        <v>1.6698925099475244E-2</v>
      </c>
      <c r="T89" s="4">
        <f t="shared" si="74"/>
        <v>23.436141242329455</v>
      </c>
      <c r="U89" s="4">
        <f t="shared" si="114"/>
        <v>0.40903782864108323</v>
      </c>
      <c r="V89" s="4">
        <f t="shared" si="75"/>
        <v>80.007789744362526</v>
      </c>
      <c r="W89" s="4">
        <f t="shared" si="76"/>
        <v>1.3963993582824783</v>
      </c>
      <c r="X89" s="4">
        <f t="shared" si="77"/>
        <v>1.3963993582824783</v>
      </c>
      <c r="Y89" s="4">
        <f t="shared" si="78"/>
        <v>1.4128927729770147</v>
      </c>
      <c r="Z89" s="4">
        <f t="shared" si="79"/>
        <v>1.4128905280921189</v>
      </c>
      <c r="AA89" s="4">
        <f t="shared" si="80"/>
        <v>1.4294041561150044</v>
      </c>
      <c r="AB89" s="4">
        <f t="shared" si="81"/>
        <v>81.8988253638488</v>
      </c>
      <c r="AC89" s="4">
        <f t="shared" si="82"/>
        <v>365.24873113615087</v>
      </c>
      <c r="AD89" s="4">
        <f t="shared" si="83"/>
        <v>6.3747929470573617</v>
      </c>
      <c r="AE89" s="4">
        <f t="shared" si="84"/>
        <v>1.8910356194862743</v>
      </c>
      <c r="AF89" s="4">
        <f t="shared" si="85"/>
        <v>7.5641424779450972</v>
      </c>
      <c r="AG89" s="4">
        <f t="shared" si="86"/>
        <v>8.4087528798533762E-2</v>
      </c>
      <c r="AH89" s="4">
        <f t="shared" si="87"/>
        <v>4.8178605098407505</v>
      </c>
      <c r="AI89" s="4">
        <f t="shared" si="88"/>
        <v>0.32119070065605004</v>
      </c>
      <c r="AJ89" s="4">
        <f t="shared" si="89"/>
        <v>3.6391899457730671E-2</v>
      </c>
      <c r="AK89" s="4">
        <f t="shared" si="90"/>
        <v>2.0851022473923968</v>
      </c>
      <c r="AL89" s="4">
        <f t="shared" si="91"/>
        <v>-358.53983500682386</v>
      </c>
      <c r="AM89" s="4">
        <f t="shared" si="92"/>
        <v>1.4601649931761358</v>
      </c>
      <c r="AN89" s="4">
        <f t="shared" si="93"/>
        <v>5.8406599727045432</v>
      </c>
      <c r="AO89" s="4">
        <f t="shared" si="94"/>
        <v>-1.723482505240554</v>
      </c>
      <c r="AP89" s="4">
        <f t="shared" si="95"/>
        <v>4</v>
      </c>
      <c r="AQ89" s="4">
        <f t="shared" si="96"/>
        <v>9.8406599727045432</v>
      </c>
      <c r="AR89" s="4">
        <f t="shared" si="97"/>
        <v>12.164010999545075</v>
      </c>
      <c r="AS89" s="4">
        <f t="shared" si="98"/>
        <v>23.835989000454919</v>
      </c>
      <c r="AT89" s="4">
        <f t="shared" si="99"/>
        <v>6.2402473279063582</v>
      </c>
      <c r="AU89" s="4">
        <f t="shared" si="100"/>
        <v>0.66264339751815549</v>
      </c>
      <c r="AV89" s="4">
        <f t="shared" si="101"/>
        <v>0.9433069545327385</v>
      </c>
      <c r="AW89" s="4">
        <f t="shared" si="102"/>
        <v>54.047507280064956</v>
      </c>
      <c r="AX89" s="4">
        <f t="shared" si="103"/>
        <v>3.3818154599165332E-2</v>
      </c>
      <c r="AY89" s="4">
        <f t="shared" si="104"/>
        <v>-0.46162544980016429</v>
      </c>
      <c r="AZ89" s="4">
        <f t="shared" si="105"/>
        <v>3.0684644290172458</v>
      </c>
      <c r="BA89" s="4">
        <f t="shared" si="106"/>
        <v>175.81006136870815</v>
      </c>
      <c r="BB89" s="4">
        <f t="shared" si="107"/>
        <v>6.1085363814831339</v>
      </c>
      <c r="BC89" s="4">
        <f t="shared" si="108"/>
        <v>6.0554746180619414</v>
      </c>
      <c r="BD89" s="4">
        <f t="shared" si="109"/>
        <v>18.272547381028211</v>
      </c>
      <c r="BE89" s="4">
        <f t="shared" si="110"/>
        <v>92.645186948743131</v>
      </c>
      <c r="BF89" s="4">
        <f t="shared" si="111"/>
        <v>87.354813051256869</v>
      </c>
      <c r="BG89" s="4">
        <f t="shared" si="112"/>
        <v>272.64518694874312</v>
      </c>
    </row>
    <row r="90" spans="1:59" x14ac:dyDescent="0.2">
      <c r="A90" s="3">
        <f t="shared" si="115"/>
        <v>45377</v>
      </c>
      <c r="B90" s="1">
        <f t="shared" si="113"/>
        <v>2024</v>
      </c>
      <c r="C90" s="1">
        <f t="shared" si="116"/>
        <v>3</v>
      </c>
      <c r="D90" s="1">
        <f t="shared" si="117"/>
        <v>26</v>
      </c>
      <c r="E90" s="1">
        <v>12</v>
      </c>
      <c r="F90" s="1">
        <f t="shared" si="60"/>
        <v>2024</v>
      </c>
      <c r="G90" s="1">
        <f t="shared" si="61"/>
        <v>3</v>
      </c>
      <c r="H90" s="1">
        <f t="shared" si="62"/>
        <v>10</v>
      </c>
      <c r="I90" s="1">
        <f t="shared" si="63"/>
        <v>20</v>
      </c>
      <c r="J90" s="1">
        <f t="shared" si="64"/>
        <v>-13</v>
      </c>
      <c r="K90" s="4">
        <f t="shared" si="65"/>
        <v>8850.9166666666279</v>
      </c>
      <c r="L90" s="4">
        <f t="shared" si="66"/>
        <v>0.24232489162673862</v>
      </c>
      <c r="M90" s="4">
        <f t="shared" si="67"/>
        <v>334.34334288816899</v>
      </c>
      <c r="N90" s="4">
        <f t="shared" si="68"/>
        <v>22.289556192544598</v>
      </c>
      <c r="O90" s="4">
        <f t="shared" si="69"/>
        <v>24.222889525877932</v>
      </c>
      <c r="P90" s="4">
        <f t="shared" si="70"/>
        <v>24.289556192544595</v>
      </c>
      <c r="Q90" s="4">
        <f t="shared" si="71"/>
        <v>364.34334288816893</v>
      </c>
      <c r="R90" s="4">
        <f t="shared" si="72"/>
        <v>283.34995231576545</v>
      </c>
      <c r="S90" s="4">
        <f t="shared" si="73"/>
        <v>1.6698924004334929E-2</v>
      </c>
      <c r="T90" s="4">
        <f t="shared" si="74"/>
        <v>23.43614088640885</v>
      </c>
      <c r="U90" s="4">
        <f t="shared" si="114"/>
        <v>0.40903782242909681</v>
      </c>
      <c r="V90" s="4">
        <f t="shared" si="75"/>
        <v>80.993390572403484</v>
      </c>
      <c r="W90" s="4">
        <f t="shared" si="76"/>
        <v>1.4136013378421755</v>
      </c>
      <c r="X90" s="4">
        <f t="shared" si="77"/>
        <v>1.4136013378421755</v>
      </c>
      <c r="Y90" s="4">
        <f t="shared" si="78"/>
        <v>1.4301375978511124</v>
      </c>
      <c r="Z90" s="4">
        <f t="shared" si="79"/>
        <v>1.4301353356439841</v>
      </c>
      <c r="AA90" s="4">
        <f t="shared" si="80"/>
        <v>1.4466894878614462</v>
      </c>
      <c r="AB90" s="4">
        <f t="shared" si="81"/>
        <v>82.889201920403409</v>
      </c>
      <c r="AC90" s="4">
        <f t="shared" si="82"/>
        <v>366.23915423616887</v>
      </c>
      <c r="AD90" s="4">
        <f t="shared" si="83"/>
        <v>6.3920790911404852</v>
      </c>
      <c r="AE90" s="4">
        <f t="shared" si="84"/>
        <v>1.8958113479999383</v>
      </c>
      <c r="AF90" s="4">
        <f t="shared" si="85"/>
        <v>7.5832453919997533</v>
      </c>
      <c r="AG90" s="4">
        <f t="shared" si="86"/>
        <v>9.9972866017276424E-2</v>
      </c>
      <c r="AH90" s="4">
        <f t="shared" si="87"/>
        <v>5.7280232886167903</v>
      </c>
      <c r="AI90" s="4">
        <f t="shared" si="88"/>
        <v>0.38186821924111936</v>
      </c>
      <c r="AJ90" s="4">
        <f t="shared" si="89"/>
        <v>4.3237894392125276E-2</v>
      </c>
      <c r="AK90" s="4">
        <f t="shared" si="90"/>
        <v>2.4773488637011485</v>
      </c>
      <c r="AL90" s="4">
        <f t="shared" si="91"/>
        <v>-358.61531959955215</v>
      </c>
      <c r="AM90" s="4">
        <f t="shared" si="92"/>
        <v>1.3846804004478486</v>
      </c>
      <c r="AN90" s="4">
        <f t="shared" si="93"/>
        <v>5.5387216017913943</v>
      </c>
      <c r="AO90" s="4">
        <f t="shared" si="94"/>
        <v>-2.0445237902083591</v>
      </c>
      <c r="AP90" s="4">
        <f t="shared" si="95"/>
        <v>4</v>
      </c>
      <c r="AQ90" s="4">
        <f t="shared" si="96"/>
        <v>9.5387216017913943</v>
      </c>
      <c r="AR90" s="4">
        <f t="shared" si="97"/>
        <v>12.15897869336319</v>
      </c>
      <c r="AS90" s="4">
        <f t="shared" si="98"/>
        <v>23.841021306636812</v>
      </c>
      <c r="AT90" s="4">
        <f t="shared" si="99"/>
        <v>6.2415647825839944</v>
      </c>
      <c r="AU90" s="4">
        <f t="shared" si="100"/>
        <v>0.66264339751815549</v>
      </c>
      <c r="AV90" s="4">
        <f t="shared" si="101"/>
        <v>0.95021687821224732</v>
      </c>
      <c r="AW90" s="4">
        <f t="shared" si="102"/>
        <v>54.443416743658318</v>
      </c>
      <c r="AX90" s="4">
        <f t="shared" si="103"/>
        <v>3.2772191029781413E-2</v>
      </c>
      <c r="AY90" s="4">
        <f t="shared" si="104"/>
        <v>-0.45726881061959251</v>
      </c>
      <c r="AZ90" s="4">
        <f t="shared" si="105"/>
        <v>3.0700455656400454</v>
      </c>
      <c r="BA90" s="4">
        <f t="shared" si="106"/>
        <v>175.90065382402815</v>
      </c>
      <c r="BB90" s="4">
        <f t="shared" si="107"/>
        <v>6.1289847078598561</v>
      </c>
      <c r="BC90" s="4">
        <f t="shared" si="108"/>
        <v>6.0299939855033342</v>
      </c>
      <c r="BD90" s="4">
        <f t="shared" si="109"/>
        <v>18.287963401223045</v>
      </c>
      <c r="BE90" s="4">
        <f t="shared" si="110"/>
        <v>93.142970175784654</v>
      </c>
      <c r="BF90" s="4">
        <f t="shared" si="111"/>
        <v>86.857029824215346</v>
      </c>
      <c r="BG90" s="4">
        <f t="shared" si="112"/>
        <v>273.14297017578463</v>
      </c>
    </row>
    <row r="91" spans="1:59" x14ac:dyDescent="0.2">
      <c r="A91" s="3">
        <f t="shared" si="115"/>
        <v>45378</v>
      </c>
      <c r="B91" s="1">
        <f t="shared" si="113"/>
        <v>2024</v>
      </c>
      <c r="C91" s="1">
        <f t="shared" si="116"/>
        <v>3</v>
      </c>
      <c r="D91" s="1">
        <f t="shared" si="117"/>
        <v>27</v>
      </c>
      <c r="E91" s="1">
        <v>12</v>
      </c>
      <c r="F91" s="1">
        <f t="shared" si="60"/>
        <v>2024</v>
      </c>
      <c r="G91" s="1">
        <f t="shared" si="61"/>
        <v>3</v>
      </c>
      <c r="H91" s="1">
        <f t="shared" si="62"/>
        <v>10</v>
      </c>
      <c r="I91" s="1">
        <f t="shared" si="63"/>
        <v>20</v>
      </c>
      <c r="J91" s="1">
        <f t="shared" si="64"/>
        <v>-13</v>
      </c>
      <c r="K91" s="4">
        <f t="shared" si="65"/>
        <v>8851.9166666666279</v>
      </c>
      <c r="L91" s="4">
        <f t="shared" si="66"/>
        <v>0.24235227013460994</v>
      </c>
      <c r="M91" s="4">
        <f t="shared" si="67"/>
        <v>335.32899025920779</v>
      </c>
      <c r="N91" s="4">
        <f t="shared" si="68"/>
        <v>22.35526601728052</v>
      </c>
      <c r="O91" s="4">
        <f t="shared" si="69"/>
        <v>24.288599350613854</v>
      </c>
      <c r="P91" s="4">
        <f t="shared" si="70"/>
        <v>24.35526601728052</v>
      </c>
      <c r="Q91" s="4">
        <f t="shared" si="71"/>
        <v>365.32899025920779</v>
      </c>
      <c r="R91" s="4">
        <f t="shared" si="72"/>
        <v>283.34999885922883</v>
      </c>
      <c r="S91" s="4">
        <f t="shared" si="73"/>
        <v>1.6698922909194613E-2</v>
      </c>
      <c r="T91" s="4">
        <f t="shared" si="74"/>
        <v>23.436140530488249</v>
      </c>
      <c r="U91" s="4">
        <f t="shared" si="114"/>
        <v>0.40903781621711044</v>
      </c>
      <c r="V91" s="4">
        <f t="shared" si="75"/>
        <v>81.978991399978952</v>
      </c>
      <c r="W91" s="4">
        <f t="shared" si="76"/>
        <v>1.4308033173937484</v>
      </c>
      <c r="X91" s="4">
        <f t="shared" si="77"/>
        <v>1.4308033173937484</v>
      </c>
      <c r="Y91" s="4">
        <f t="shared" si="78"/>
        <v>1.4473774938239767</v>
      </c>
      <c r="Z91" s="4">
        <f t="shared" si="79"/>
        <v>1.4473752162395113</v>
      </c>
      <c r="AA91" s="4">
        <f t="shared" si="80"/>
        <v>1.4639649439587288</v>
      </c>
      <c r="AB91" s="4">
        <f t="shared" si="81"/>
        <v>83.879012643941238</v>
      </c>
      <c r="AC91" s="4">
        <f t="shared" si="82"/>
        <v>367.22901150317006</v>
      </c>
      <c r="AD91" s="4">
        <f t="shared" si="83"/>
        <v>6.4093553595744481</v>
      </c>
      <c r="AE91" s="4">
        <f t="shared" si="84"/>
        <v>1.9000212439622715</v>
      </c>
      <c r="AF91" s="4">
        <f t="shared" si="85"/>
        <v>7.6000849758490858</v>
      </c>
      <c r="AG91" s="4">
        <f t="shared" si="86"/>
        <v>0.11585852484749766</v>
      </c>
      <c r="AH91" s="4">
        <f t="shared" si="87"/>
        <v>6.6382044943731957</v>
      </c>
      <c r="AI91" s="4">
        <f t="shared" si="88"/>
        <v>0.44254696629154638</v>
      </c>
      <c r="AJ91" s="4">
        <f t="shared" si="89"/>
        <v>5.0069084203390526E-2</v>
      </c>
      <c r="AK91" s="4">
        <f t="shared" si="90"/>
        <v>2.8687472089394168</v>
      </c>
      <c r="AL91" s="4">
        <f t="shared" si="91"/>
        <v>-358.69078576483457</v>
      </c>
      <c r="AM91" s="4">
        <f t="shared" si="92"/>
        <v>1.3092142351654275</v>
      </c>
      <c r="AN91" s="4">
        <f t="shared" si="93"/>
        <v>5.2368569406617098</v>
      </c>
      <c r="AO91" s="4">
        <f t="shared" si="94"/>
        <v>-2.363228035187376</v>
      </c>
      <c r="AP91" s="4">
        <f t="shared" si="95"/>
        <v>4</v>
      </c>
      <c r="AQ91" s="4">
        <f t="shared" si="96"/>
        <v>9.2368569406617098</v>
      </c>
      <c r="AR91" s="4">
        <f t="shared" si="97"/>
        <v>12.153947615677696</v>
      </c>
      <c r="AS91" s="4">
        <f t="shared" si="98"/>
        <v>23.846052384322309</v>
      </c>
      <c r="AT91" s="4">
        <f t="shared" si="99"/>
        <v>6.2428819156420277</v>
      </c>
      <c r="AU91" s="4">
        <f t="shared" si="100"/>
        <v>0.66264339751815549</v>
      </c>
      <c r="AV91" s="4">
        <f t="shared" si="101"/>
        <v>0.95711082768176481</v>
      </c>
      <c r="AW91" s="4">
        <f t="shared" si="102"/>
        <v>54.838410952438124</v>
      </c>
      <c r="AX91" s="4">
        <f t="shared" si="103"/>
        <v>3.1725525361256598E-2</v>
      </c>
      <c r="AY91" s="4">
        <f t="shared" si="104"/>
        <v>-0.45289942747279244</v>
      </c>
      <c r="AZ91" s="4">
        <f t="shared" si="105"/>
        <v>3.0716570706853319</v>
      </c>
      <c r="BA91" s="4">
        <f t="shared" si="106"/>
        <v>175.99298626178711</v>
      </c>
      <c r="BB91" s="4">
        <f t="shared" si="107"/>
        <v>6.1494045786938774</v>
      </c>
      <c r="BC91" s="4">
        <f t="shared" si="108"/>
        <v>6.0045430369838186</v>
      </c>
      <c r="BD91" s="4">
        <f t="shared" si="109"/>
        <v>18.303352194371573</v>
      </c>
      <c r="BE91" s="4">
        <f t="shared" si="110"/>
        <v>93.639766661751523</v>
      </c>
      <c r="BF91" s="4">
        <f t="shared" si="111"/>
        <v>86.360233338248477</v>
      </c>
      <c r="BG91" s="4">
        <f t="shared" si="112"/>
        <v>273.63976666175154</v>
      </c>
    </row>
    <row r="92" spans="1:59" x14ac:dyDescent="0.2">
      <c r="A92" s="3">
        <f t="shared" si="115"/>
        <v>45379</v>
      </c>
      <c r="B92" s="1">
        <f t="shared" si="113"/>
        <v>2024</v>
      </c>
      <c r="C92" s="1">
        <f t="shared" si="116"/>
        <v>3</v>
      </c>
      <c r="D92" s="1">
        <f t="shared" si="117"/>
        <v>28</v>
      </c>
      <c r="E92" s="1">
        <v>12</v>
      </c>
      <c r="F92" s="1">
        <f t="shared" si="60"/>
        <v>2024</v>
      </c>
      <c r="G92" s="1">
        <f t="shared" si="61"/>
        <v>3</v>
      </c>
      <c r="H92" s="1">
        <f t="shared" si="62"/>
        <v>10</v>
      </c>
      <c r="I92" s="1">
        <f t="shared" si="63"/>
        <v>20</v>
      </c>
      <c r="J92" s="1">
        <f t="shared" si="64"/>
        <v>-13</v>
      </c>
      <c r="K92" s="4">
        <f t="shared" si="65"/>
        <v>8852.9166666666279</v>
      </c>
      <c r="L92" s="4">
        <f t="shared" si="66"/>
        <v>0.24237964864248127</v>
      </c>
      <c r="M92" s="4">
        <f t="shared" si="67"/>
        <v>336.31463763071224</v>
      </c>
      <c r="N92" s="4">
        <f t="shared" si="68"/>
        <v>22.420975842047483</v>
      </c>
      <c r="O92" s="4">
        <f t="shared" si="69"/>
        <v>24.354309175380816</v>
      </c>
      <c r="P92" s="4">
        <f t="shared" si="70"/>
        <v>24.420975842047483</v>
      </c>
      <c r="Q92" s="4">
        <f t="shared" si="71"/>
        <v>366.31463763071224</v>
      </c>
      <c r="R92" s="4">
        <f t="shared" si="72"/>
        <v>283.35004540269222</v>
      </c>
      <c r="S92" s="4">
        <f t="shared" si="73"/>
        <v>1.6698921814054298E-2</v>
      </c>
      <c r="T92" s="4">
        <f t="shared" si="74"/>
        <v>23.436140174567647</v>
      </c>
      <c r="U92" s="4">
        <f t="shared" si="114"/>
        <v>0.40903781000512407</v>
      </c>
      <c r="V92" s="4">
        <f t="shared" si="75"/>
        <v>82.964592228020024</v>
      </c>
      <c r="W92" s="4">
        <f t="shared" si="76"/>
        <v>1.4480052969534476</v>
      </c>
      <c r="X92" s="4">
        <f t="shared" si="77"/>
        <v>1.4480052969534476</v>
      </c>
      <c r="Y92" s="4">
        <f t="shared" si="78"/>
        <v>1.4646124538233414</v>
      </c>
      <c r="Z92" s="4">
        <f t="shared" si="79"/>
        <v>1.4646101628364263</v>
      </c>
      <c r="AA92" s="4">
        <f t="shared" si="80"/>
        <v>1.4812305131028276</v>
      </c>
      <c r="AB92" s="4">
        <f t="shared" si="81"/>
        <v>84.86825688678941</v>
      </c>
      <c r="AC92" s="4">
        <f t="shared" si="82"/>
        <v>368.21830228948164</v>
      </c>
      <c r="AD92" s="4">
        <f t="shared" si="83"/>
        <v>6.4266217410552295</v>
      </c>
      <c r="AE92" s="4">
        <f t="shared" si="84"/>
        <v>1.9036646587694008</v>
      </c>
      <c r="AF92" s="4">
        <f t="shared" si="85"/>
        <v>7.6146586350776033</v>
      </c>
      <c r="AG92" s="4">
        <f t="shared" si="86"/>
        <v>0.13174595228448946</v>
      </c>
      <c r="AH92" s="4">
        <f t="shared" si="87"/>
        <v>7.5484870338331724</v>
      </c>
      <c r="AI92" s="4">
        <f t="shared" si="88"/>
        <v>0.50323246892221152</v>
      </c>
      <c r="AJ92" s="4">
        <f t="shared" si="89"/>
        <v>5.688375318883851E-2</v>
      </c>
      <c r="AK92" s="4">
        <f t="shared" si="90"/>
        <v>3.2591989805842849</v>
      </c>
      <c r="AL92" s="4">
        <f t="shared" si="91"/>
        <v>-358.76615059687907</v>
      </c>
      <c r="AM92" s="4">
        <f t="shared" si="92"/>
        <v>1.2338494031209279</v>
      </c>
      <c r="AN92" s="4">
        <f t="shared" si="93"/>
        <v>4.9353976124837118</v>
      </c>
      <c r="AO92" s="4">
        <f t="shared" si="94"/>
        <v>-2.6792610225938915</v>
      </c>
      <c r="AP92" s="4">
        <f t="shared" si="95"/>
        <v>4</v>
      </c>
      <c r="AQ92" s="4">
        <f t="shared" si="96"/>
        <v>8.9353976124837118</v>
      </c>
      <c r="AR92" s="4">
        <f t="shared" si="97"/>
        <v>12.148923293541396</v>
      </c>
      <c r="AS92" s="4">
        <f t="shared" si="98"/>
        <v>23.851076706458606</v>
      </c>
      <c r="AT92" s="4">
        <f t="shared" si="99"/>
        <v>6.2441972801014165</v>
      </c>
      <c r="AU92" s="4">
        <f t="shared" si="100"/>
        <v>0.66264339751815549</v>
      </c>
      <c r="AV92" s="4">
        <f t="shared" si="101"/>
        <v>0.96398697648045317</v>
      </c>
      <c r="AW92" s="4">
        <f t="shared" si="102"/>
        <v>55.23238525790692</v>
      </c>
      <c r="AX92" s="4">
        <f t="shared" si="103"/>
        <v>3.0679453487567582E-2</v>
      </c>
      <c r="AY92" s="4">
        <f t="shared" si="104"/>
        <v>-0.44851872591991415</v>
      </c>
      <c r="AZ92" s="4">
        <f t="shared" si="105"/>
        <v>3.0732973117001805</v>
      </c>
      <c r="BA92" s="4">
        <f t="shared" si="106"/>
        <v>176.08696514932217</v>
      </c>
      <c r="BB92" s="4">
        <f t="shared" si="107"/>
        <v>6.1697932596738276</v>
      </c>
      <c r="BC92" s="4">
        <f t="shared" si="108"/>
        <v>5.9791300338675679</v>
      </c>
      <c r="BD92" s="4">
        <f t="shared" si="109"/>
        <v>18.318716553215225</v>
      </c>
      <c r="BE92" s="4">
        <f t="shared" si="110"/>
        <v>94.135465279910605</v>
      </c>
      <c r="BF92" s="4">
        <f t="shared" si="111"/>
        <v>85.864534720089395</v>
      </c>
      <c r="BG92" s="4">
        <f t="shared" si="112"/>
        <v>274.13546527991059</v>
      </c>
    </row>
    <row r="93" spans="1:59" x14ac:dyDescent="0.2">
      <c r="A93" s="3">
        <f t="shared" si="115"/>
        <v>45380</v>
      </c>
      <c r="B93" s="1">
        <f t="shared" si="113"/>
        <v>2024</v>
      </c>
      <c r="C93" s="1">
        <f t="shared" si="116"/>
        <v>3</v>
      </c>
      <c r="D93" s="1">
        <f t="shared" si="117"/>
        <v>29</v>
      </c>
      <c r="E93" s="1">
        <v>12</v>
      </c>
      <c r="F93" s="1">
        <f t="shared" si="60"/>
        <v>2024</v>
      </c>
      <c r="G93" s="1">
        <f t="shared" si="61"/>
        <v>3</v>
      </c>
      <c r="H93" s="1">
        <f t="shared" si="62"/>
        <v>10</v>
      </c>
      <c r="I93" s="1">
        <f t="shared" si="63"/>
        <v>20</v>
      </c>
      <c r="J93" s="1">
        <f t="shared" si="64"/>
        <v>-13</v>
      </c>
      <c r="K93" s="4">
        <f t="shared" si="65"/>
        <v>8853.9166666666279</v>
      </c>
      <c r="L93" s="4">
        <f t="shared" si="66"/>
        <v>0.24240702715035259</v>
      </c>
      <c r="M93" s="4">
        <f t="shared" si="67"/>
        <v>337.3002850022167</v>
      </c>
      <c r="N93" s="4">
        <f t="shared" si="68"/>
        <v>22.486685666814445</v>
      </c>
      <c r="O93" s="4">
        <f t="shared" si="69"/>
        <v>24.420019000147779</v>
      </c>
      <c r="P93" s="4">
        <f t="shared" si="70"/>
        <v>24.486685666814445</v>
      </c>
      <c r="Q93" s="4">
        <f t="shared" si="71"/>
        <v>367.3002850022167</v>
      </c>
      <c r="R93" s="4">
        <f t="shared" si="72"/>
        <v>283.3500919461556</v>
      </c>
      <c r="S93" s="4">
        <f t="shared" si="73"/>
        <v>1.6698920718913983E-2</v>
      </c>
      <c r="T93" s="4">
        <f t="shared" si="74"/>
        <v>23.436139818647046</v>
      </c>
      <c r="U93" s="4">
        <f t="shared" si="114"/>
        <v>0.4090378037931377</v>
      </c>
      <c r="V93" s="4">
        <f t="shared" si="75"/>
        <v>83.950193056061096</v>
      </c>
      <c r="W93" s="4">
        <f t="shared" si="76"/>
        <v>1.4652072765131468</v>
      </c>
      <c r="X93" s="4">
        <f t="shared" si="77"/>
        <v>1.4652072765131468</v>
      </c>
      <c r="Y93" s="4">
        <f t="shared" si="78"/>
        <v>1.4818424722467429</v>
      </c>
      <c r="Z93" s="4">
        <f t="shared" si="79"/>
        <v>1.4818401698581538</v>
      </c>
      <c r="AA93" s="4">
        <f t="shared" si="80"/>
        <v>1.4984861869620807</v>
      </c>
      <c r="AB93" s="4">
        <f t="shared" si="81"/>
        <v>85.856934171578828</v>
      </c>
      <c r="AC93" s="4">
        <f t="shared" si="82"/>
        <v>369.20702611773442</v>
      </c>
      <c r="AD93" s="4">
        <f t="shared" si="83"/>
        <v>6.4438782272511634</v>
      </c>
      <c r="AE93" s="4">
        <f t="shared" si="84"/>
        <v>1.9067411155177183</v>
      </c>
      <c r="AF93" s="4">
        <f t="shared" si="85"/>
        <v>7.6269644620708732</v>
      </c>
      <c r="AG93" s="4">
        <f t="shared" si="86"/>
        <v>0.14763658603295521</v>
      </c>
      <c r="AH93" s="4">
        <f t="shared" si="87"/>
        <v>8.4589532814084105</v>
      </c>
      <c r="AI93" s="4">
        <f t="shared" si="88"/>
        <v>0.56393021876056071</v>
      </c>
      <c r="AJ93" s="4">
        <f t="shared" si="89"/>
        <v>6.3680191265174005E-2</v>
      </c>
      <c r="AK93" s="4">
        <f t="shared" si="90"/>
        <v>3.6486061980803206</v>
      </c>
      <c r="AL93" s="4">
        <f t="shared" si="91"/>
        <v>-358.84133172080828</v>
      </c>
      <c r="AM93" s="4">
        <f t="shared" si="92"/>
        <v>1.1586682791917156</v>
      </c>
      <c r="AN93" s="4">
        <f t="shared" si="93"/>
        <v>4.6346731167668622</v>
      </c>
      <c r="AO93" s="4">
        <f t="shared" si="94"/>
        <v>-2.992291345304011</v>
      </c>
      <c r="AP93" s="4">
        <f t="shared" si="95"/>
        <v>4</v>
      </c>
      <c r="AQ93" s="4">
        <f t="shared" si="96"/>
        <v>8.6346731167668622</v>
      </c>
      <c r="AR93" s="4">
        <f t="shared" si="97"/>
        <v>12.14391121861278</v>
      </c>
      <c r="AS93" s="4">
        <f t="shared" si="98"/>
        <v>23.856088781387218</v>
      </c>
      <c r="AT93" s="4">
        <f t="shared" si="99"/>
        <v>6.2455094382493304</v>
      </c>
      <c r="AU93" s="4">
        <f t="shared" si="100"/>
        <v>0.66264339751815549</v>
      </c>
      <c r="AV93" s="4">
        <f t="shared" si="101"/>
        <v>0.9708435103442562</v>
      </c>
      <c r="AW93" s="4">
        <f t="shared" si="102"/>
        <v>55.625235710391358</v>
      </c>
      <c r="AX93" s="4">
        <f t="shared" si="103"/>
        <v>2.9635262007304947E-2</v>
      </c>
      <c r="AY93" s="4">
        <f t="shared" si="104"/>
        <v>-0.44412815087329932</v>
      </c>
      <c r="AZ93" s="4">
        <f t="shared" si="105"/>
        <v>3.0749645965478214</v>
      </c>
      <c r="BA93" s="4">
        <f t="shared" si="106"/>
        <v>176.18249353433811</v>
      </c>
      <c r="BB93" s="4">
        <f t="shared" si="107"/>
        <v>6.1901479892123525</v>
      </c>
      <c r="BC93" s="4">
        <f t="shared" si="108"/>
        <v>5.9537632294004279</v>
      </c>
      <c r="BD93" s="4">
        <f t="shared" si="109"/>
        <v>18.334059207825135</v>
      </c>
      <c r="BE93" s="4">
        <f t="shared" si="110"/>
        <v>94.629955067837329</v>
      </c>
      <c r="BF93" s="4">
        <f t="shared" si="111"/>
        <v>85.370044932162671</v>
      </c>
      <c r="BG93" s="4">
        <f t="shared" si="112"/>
        <v>274.62995506783733</v>
      </c>
    </row>
    <row r="94" spans="1:59" x14ac:dyDescent="0.2">
      <c r="A94" s="3">
        <f t="shared" si="115"/>
        <v>45381</v>
      </c>
      <c r="B94" s="1">
        <f t="shared" si="113"/>
        <v>2024</v>
      </c>
      <c r="C94" s="1">
        <f t="shared" si="116"/>
        <v>3</v>
      </c>
      <c r="D94" s="1">
        <f t="shared" si="117"/>
        <v>30</v>
      </c>
      <c r="E94" s="1">
        <v>12</v>
      </c>
      <c r="F94" s="1">
        <f t="shared" si="60"/>
        <v>2024</v>
      </c>
      <c r="G94" s="1">
        <f t="shared" si="61"/>
        <v>3</v>
      </c>
      <c r="H94" s="1">
        <f t="shared" si="62"/>
        <v>10</v>
      </c>
      <c r="I94" s="1">
        <f t="shared" si="63"/>
        <v>20</v>
      </c>
      <c r="J94" s="1">
        <f t="shared" si="64"/>
        <v>-13</v>
      </c>
      <c r="K94" s="4">
        <f t="shared" si="65"/>
        <v>8854.9166666666279</v>
      </c>
      <c r="L94" s="4">
        <f t="shared" si="66"/>
        <v>0.24243440565822388</v>
      </c>
      <c r="M94" s="4">
        <f t="shared" si="67"/>
        <v>338.28593237372115</v>
      </c>
      <c r="N94" s="4">
        <f t="shared" si="68"/>
        <v>22.552395491581411</v>
      </c>
      <c r="O94" s="4">
        <f t="shared" si="69"/>
        <v>24.485728824914744</v>
      </c>
      <c r="P94" s="4">
        <f t="shared" si="70"/>
        <v>24.552395491581407</v>
      </c>
      <c r="Q94" s="4">
        <f t="shared" si="71"/>
        <v>368.2859323737211</v>
      </c>
      <c r="R94" s="4">
        <f t="shared" si="72"/>
        <v>283.35013848961898</v>
      </c>
      <c r="S94" s="4">
        <f t="shared" si="73"/>
        <v>1.6698919623773671E-2</v>
      </c>
      <c r="T94" s="4">
        <f t="shared" si="74"/>
        <v>23.436139462726441</v>
      </c>
      <c r="U94" s="4">
        <f t="shared" si="114"/>
        <v>0.40903779758115127</v>
      </c>
      <c r="V94" s="4">
        <f t="shared" si="75"/>
        <v>84.935793884102111</v>
      </c>
      <c r="W94" s="4">
        <f t="shared" si="76"/>
        <v>1.4824092560728448</v>
      </c>
      <c r="X94" s="4">
        <f t="shared" si="77"/>
        <v>1.4824092560728448</v>
      </c>
      <c r="Y94" s="4">
        <f t="shared" si="78"/>
        <v>1.4990675449907547</v>
      </c>
      <c r="Z94" s="4">
        <f t="shared" si="79"/>
        <v>1.4990652332229901</v>
      </c>
      <c r="AA94" s="4">
        <f t="shared" si="80"/>
        <v>1.5157319601996111</v>
      </c>
      <c r="AB94" s="4">
        <f t="shared" si="81"/>
        <v>86.845044192528988</v>
      </c>
      <c r="AC94" s="4">
        <f t="shared" si="82"/>
        <v>370.19518268214796</v>
      </c>
      <c r="AD94" s="4">
        <f t="shared" si="83"/>
        <v>6.4611248128253749</v>
      </c>
      <c r="AE94" s="4">
        <f t="shared" si="84"/>
        <v>1.9092503084268628</v>
      </c>
      <c r="AF94" s="4">
        <f t="shared" si="85"/>
        <v>7.6370012337074513</v>
      </c>
      <c r="AG94" s="4">
        <f t="shared" si="86"/>
        <v>0.16353185359241645</v>
      </c>
      <c r="AH94" s="4">
        <f t="shared" si="87"/>
        <v>9.369685026796752</v>
      </c>
      <c r="AI94" s="4">
        <f t="shared" si="88"/>
        <v>0.62464566845311675</v>
      </c>
      <c r="AJ94" s="4">
        <f t="shared" si="89"/>
        <v>7.0456693792920383E-2</v>
      </c>
      <c r="AK94" s="4">
        <f t="shared" si="90"/>
        <v>4.0368711927799223</v>
      </c>
      <c r="AL94" s="4">
        <f t="shared" si="91"/>
        <v>-358.91624734692437</v>
      </c>
      <c r="AM94" s="4">
        <f t="shared" si="92"/>
        <v>1.083752653075635</v>
      </c>
      <c r="AN94" s="4">
        <f t="shared" si="93"/>
        <v>4.3350106123025398</v>
      </c>
      <c r="AO94" s="4">
        <f t="shared" si="94"/>
        <v>-3.3019906214049115</v>
      </c>
      <c r="AP94" s="4">
        <f t="shared" si="95"/>
        <v>4</v>
      </c>
      <c r="AQ94" s="4">
        <f t="shared" si="96"/>
        <v>8.3350106123025398</v>
      </c>
      <c r="AR94" s="4">
        <f t="shared" si="97"/>
        <v>12.138916843538375</v>
      </c>
      <c r="AS94" s="4">
        <f t="shared" si="98"/>
        <v>23.861083156461628</v>
      </c>
      <c r="AT94" s="4">
        <f t="shared" si="99"/>
        <v>6.2468169625862506</v>
      </c>
      <c r="AU94" s="4">
        <f t="shared" si="100"/>
        <v>0.66264339751815549</v>
      </c>
      <c r="AV94" s="4">
        <f t="shared" si="101"/>
        <v>0.97767862730249955</v>
      </c>
      <c r="AW94" s="4">
        <f t="shared" si="102"/>
        <v>56.016859064576998</v>
      </c>
      <c r="AX94" s="4">
        <f t="shared" si="103"/>
        <v>2.8594226700746083E-2</v>
      </c>
      <c r="AY94" s="4">
        <f t="shared" si="104"/>
        <v>-0.43972916594020162</v>
      </c>
      <c r="AZ94" s="4">
        <f t="shared" si="105"/>
        <v>3.0766571721351745</v>
      </c>
      <c r="BA94" s="4">
        <f t="shared" si="106"/>
        <v>176.27947097200033</v>
      </c>
      <c r="BB94" s="4">
        <f t="shared" si="107"/>
        <v>6.2104659732445411</v>
      </c>
      <c r="BC94" s="4">
        <f t="shared" si="108"/>
        <v>5.9284508702938341</v>
      </c>
      <c r="BD94" s="4">
        <f t="shared" si="109"/>
        <v>18.349382816782917</v>
      </c>
      <c r="BE94" s="4">
        <f t="shared" si="110"/>
        <v>95.123125188763638</v>
      </c>
      <c r="BF94" s="4">
        <f t="shared" si="111"/>
        <v>84.876874811236362</v>
      </c>
      <c r="BG94" s="4">
        <f t="shared" si="112"/>
        <v>275.12312518876365</v>
      </c>
    </row>
    <row r="95" spans="1:59" x14ac:dyDescent="0.2">
      <c r="A95" s="3">
        <f t="shared" si="115"/>
        <v>45382</v>
      </c>
      <c r="B95" s="1">
        <f t="shared" si="113"/>
        <v>2024</v>
      </c>
      <c r="C95" s="1">
        <f t="shared" si="116"/>
        <v>3</v>
      </c>
      <c r="D95" s="1">
        <f t="shared" si="117"/>
        <v>31</v>
      </c>
      <c r="E95" s="1">
        <v>12</v>
      </c>
      <c r="F95" s="1">
        <f t="shared" si="60"/>
        <v>2024</v>
      </c>
      <c r="G95" s="1">
        <f t="shared" si="61"/>
        <v>3</v>
      </c>
      <c r="H95" s="1">
        <f t="shared" si="62"/>
        <v>10</v>
      </c>
      <c r="I95" s="1">
        <f t="shared" si="63"/>
        <v>20</v>
      </c>
      <c r="J95" s="1">
        <f t="shared" si="64"/>
        <v>-13</v>
      </c>
      <c r="K95" s="4">
        <f t="shared" si="65"/>
        <v>8855.9166666666279</v>
      </c>
      <c r="L95" s="4">
        <f t="shared" si="66"/>
        <v>0.24246178416609521</v>
      </c>
      <c r="M95" s="4">
        <f t="shared" si="67"/>
        <v>339.27157974522561</v>
      </c>
      <c r="N95" s="4">
        <f t="shared" si="68"/>
        <v>22.618105316348373</v>
      </c>
      <c r="O95" s="4">
        <f t="shared" si="69"/>
        <v>24.551438649681707</v>
      </c>
      <c r="P95" s="4">
        <f t="shared" si="70"/>
        <v>24.618105316348377</v>
      </c>
      <c r="Q95" s="4">
        <f t="shared" si="71"/>
        <v>369.27157974522567</v>
      </c>
      <c r="R95" s="4">
        <f t="shared" si="72"/>
        <v>283.35018503308237</v>
      </c>
      <c r="S95" s="4">
        <f t="shared" si="73"/>
        <v>1.6698918528633356E-2</v>
      </c>
      <c r="T95" s="4">
        <f t="shared" si="74"/>
        <v>23.43613910680584</v>
      </c>
      <c r="U95" s="4">
        <f t="shared" si="114"/>
        <v>0.4090377913691649</v>
      </c>
      <c r="V95" s="4">
        <f t="shared" si="75"/>
        <v>85.921394712143297</v>
      </c>
      <c r="W95" s="4">
        <f t="shared" si="76"/>
        <v>1.4996112356325459</v>
      </c>
      <c r="X95" s="4">
        <f t="shared" si="77"/>
        <v>1.4996112356325459</v>
      </c>
      <c r="Y95" s="4">
        <f t="shared" si="78"/>
        <v>1.5162876694390384</v>
      </c>
      <c r="Z95" s="4">
        <f t="shared" si="79"/>
        <v>1.5162853503321081</v>
      </c>
      <c r="AA95" s="4">
        <f t="shared" si="80"/>
        <v>1.5329678304540395</v>
      </c>
      <c r="AB95" s="4">
        <f t="shared" si="81"/>
        <v>87.832586814342818</v>
      </c>
      <c r="AC95" s="4">
        <f t="shared" si="82"/>
        <v>371.18277184742522</v>
      </c>
      <c r="AD95" s="4">
        <f t="shared" si="83"/>
        <v>6.4783614954164852</v>
      </c>
      <c r="AE95" s="4">
        <f t="shared" si="84"/>
        <v>1.9111921021995499</v>
      </c>
      <c r="AF95" s="4">
        <f t="shared" si="85"/>
        <v>7.6447684087981997</v>
      </c>
      <c r="AG95" s="4">
        <f t="shared" si="86"/>
        <v>0.17943317130280023</v>
      </c>
      <c r="AH95" s="4">
        <f t="shared" si="87"/>
        <v>10.280763420298372</v>
      </c>
      <c r="AI95" s="4">
        <f t="shared" si="88"/>
        <v>0.68538422801989152</v>
      </c>
      <c r="AJ95" s="4">
        <f t="shared" si="89"/>
        <v>7.7211561391178435E-2</v>
      </c>
      <c r="AK95" s="4">
        <f t="shared" si="90"/>
        <v>4.4238965973297795</v>
      </c>
      <c r="AL95" s="4">
        <f t="shared" si="91"/>
        <v>-358.99081632492727</v>
      </c>
      <c r="AM95" s="4">
        <f t="shared" si="92"/>
        <v>1.0091836750727339</v>
      </c>
      <c r="AN95" s="4">
        <f t="shared" si="93"/>
        <v>4.0367347002909355</v>
      </c>
      <c r="AO95" s="4">
        <f t="shared" si="94"/>
        <v>-3.6080337085072642</v>
      </c>
      <c r="AP95" s="4">
        <f t="shared" si="95"/>
        <v>4</v>
      </c>
      <c r="AQ95" s="4">
        <f t="shared" si="96"/>
        <v>8.0367347002909355</v>
      </c>
      <c r="AR95" s="4">
        <f t="shared" si="97"/>
        <v>12.133945578338182</v>
      </c>
      <c r="AS95" s="4">
        <f t="shared" si="98"/>
        <v>23.866054421661815</v>
      </c>
      <c r="AT95" s="4">
        <f t="shared" si="99"/>
        <v>6.2481184367722467</v>
      </c>
      <c r="AU95" s="4">
        <f t="shared" si="100"/>
        <v>0.66264339751815549</v>
      </c>
      <c r="AV95" s="4">
        <f t="shared" si="101"/>
        <v>0.98449053774248063</v>
      </c>
      <c r="AW95" s="4">
        <f t="shared" si="102"/>
        <v>56.407152783209021</v>
      </c>
      <c r="AX95" s="4">
        <f t="shared" si="103"/>
        <v>2.7557611029805754E-2</v>
      </c>
      <c r="AY95" s="4">
        <f t="shared" si="104"/>
        <v>-0.43532325275232692</v>
      </c>
      <c r="AZ95" s="4">
        <f t="shared" si="105"/>
        <v>3.0783732231202126</v>
      </c>
      <c r="BA95" s="4">
        <f t="shared" si="106"/>
        <v>176.37779345087228</v>
      </c>
      <c r="BB95" s="4">
        <f t="shared" si="107"/>
        <v>6.230744380040254</v>
      </c>
      <c r="BC95" s="4">
        <f t="shared" si="108"/>
        <v>5.9032011982979276</v>
      </c>
      <c r="BD95" s="4">
        <f t="shared" si="109"/>
        <v>18.364689958378435</v>
      </c>
      <c r="BE95" s="4">
        <f t="shared" si="110"/>
        <v>95.614864892413465</v>
      </c>
      <c r="BF95" s="4">
        <f t="shared" si="111"/>
        <v>84.385135107586535</v>
      </c>
      <c r="BG95" s="4">
        <f t="shared" si="112"/>
        <v>275.61486489241349</v>
      </c>
    </row>
    <row r="96" spans="1:59" x14ac:dyDescent="0.2">
      <c r="A96" s="3">
        <f t="shared" si="115"/>
        <v>45383</v>
      </c>
      <c r="B96" s="1">
        <f t="shared" si="113"/>
        <v>2024</v>
      </c>
      <c r="C96" s="1">
        <f t="shared" si="116"/>
        <v>4</v>
      </c>
      <c r="D96" s="1">
        <f t="shared" si="117"/>
        <v>1</v>
      </c>
      <c r="E96" s="1">
        <v>12</v>
      </c>
      <c r="F96" s="1">
        <f t="shared" si="60"/>
        <v>2024</v>
      </c>
      <c r="G96" s="1">
        <f t="shared" si="61"/>
        <v>4</v>
      </c>
      <c r="H96" s="1">
        <f t="shared" si="62"/>
        <v>10</v>
      </c>
      <c r="I96" s="1">
        <f t="shared" si="63"/>
        <v>20</v>
      </c>
      <c r="J96" s="1">
        <f t="shared" si="64"/>
        <v>-13</v>
      </c>
      <c r="K96" s="4">
        <f t="shared" si="65"/>
        <v>8856.9166666666279</v>
      </c>
      <c r="L96" s="4">
        <f t="shared" si="66"/>
        <v>0.24248916267396653</v>
      </c>
      <c r="M96" s="4">
        <f t="shared" si="67"/>
        <v>340.2572271162644</v>
      </c>
      <c r="N96" s="4">
        <f t="shared" si="68"/>
        <v>22.683815141084292</v>
      </c>
      <c r="O96" s="4">
        <f t="shared" si="69"/>
        <v>24.617148474417625</v>
      </c>
      <c r="P96" s="4">
        <f t="shared" si="70"/>
        <v>24.683815141084295</v>
      </c>
      <c r="Q96" s="4">
        <f t="shared" si="71"/>
        <v>370.2572271162644</v>
      </c>
      <c r="R96" s="4">
        <f t="shared" si="72"/>
        <v>283.35023157654575</v>
      </c>
      <c r="S96" s="4">
        <f t="shared" si="73"/>
        <v>1.6698917433493041E-2</v>
      </c>
      <c r="T96" s="4">
        <f t="shared" si="74"/>
        <v>23.436138750885238</v>
      </c>
      <c r="U96" s="4">
        <f t="shared" si="114"/>
        <v>0.40903778515717854</v>
      </c>
      <c r="V96" s="4">
        <f t="shared" si="75"/>
        <v>86.90699553971865</v>
      </c>
      <c r="W96" s="4">
        <f t="shared" si="76"/>
        <v>1.5168132151841169</v>
      </c>
      <c r="X96" s="4">
        <f t="shared" si="77"/>
        <v>1.5168132151841169</v>
      </c>
      <c r="Y96" s="4">
        <f t="shared" si="78"/>
        <v>1.5335028444499292</v>
      </c>
      <c r="Z96" s="4">
        <f t="shared" si="79"/>
        <v>1.5335005200571066</v>
      </c>
      <c r="AA96" s="4">
        <f t="shared" si="80"/>
        <v>1.5501937983193164</v>
      </c>
      <c r="AB96" s="4">
        <f t="shared" si="81"/>
        <v>88.819562071051152</v>
      </c>
      <c r="AC96" s="4">
        <f t="shared" si="82"/>
        <v>372.16979364759692</v>
      </c>
      <c r="AD96" s="4">
        <f t="shared" si="83"/>
        <v>6.4955882756184433</v>
      </c>
      <c r="AE96" s="4">
        <f t="shared" si="84"/>
        <v>1.9125665313325158</v>
      </c>
      <c r="AF96" s="4">
        <f t="shared" si="85"/>
        <v>7.650266125330063</v>
      </c>
      <c r="AG96" s="4">
        <f t="shared" si="86"/>
        <v>0.19534194338631208</v>
      </c>
      <c r="AH96" s="4">
        <f t="shared" si="87"/>
        <v>11.192268917919147</v>
      </c>
      <c r="AI96" s="4">
        <f t="shared" si="88"/>
        <v>0.74615126119460984</v>
      </c>
      <c r="AJ96" s="4">
        <f t="shared" si="89"/>
        <v>8.394309976003575E-2</v>
      </c>
      <c r="AK96" s="4">
        <f t="shared" si="90"/>
        <v>4.8095853354956821</v>
      </c>
      <c r="AL96" s="4">
        <f t="shared" si="91"/>
        <v>-359.06495819834527</v>
      </c>
      <c r="AM96" s="4">
        <f t="shared" si="92"/>
        <v>0.93504180165473372</v>
      </c>
      <c r="AN96" s="4">
        <f t="shared" si="93"/>
        <v>3.7401672066189349</v>
      </c>
      <c r="AO96" s="4">
        <f t="shared" si="94"/>
        <v>-3.9100989187111281</v>
      </c>
      <c r="AP96" s="4">
        <f t="shared" si="95"/>
        <v>4</v>
      </c>
      <c r="AQ96" s="4">
        <f t="shared" si="96"/>
        <v>7.7401672066189349</v>
      </c>
      <c r="AR96" s="4">
        <f t="shared" si="97"/>
        <v>12.129002786776983</v>
      </c>
      <c r="AS96" s="4">
        <f t="shared" si="98"/>
        <v>23.870997213223017</v>
      </c>
      <c r="AT96" s="4">
        <f t="shared" si="99"/>
        <v>6.2494124565769882</v>
      </c>
      <c r="AU96" s="4">
        <f t="shared" si="100"/>
        <v>0.66264339751815549</v>
      </c>
      <c r="AV96" s="4">
        <f t="shared" si="101"/>
        <v>0.99127746445846832</v>
      </c>
      <c r="AW96" s="4">
        <f t="shared" si="102"/>
        <v>56.7960150398997</v>
      </c>
      <c r="AX96" s="4">
        <f t="shared" si="103"/>
        <v>2.6526664660047293E-2</v>
      </c>
      <c r="AY96" s="4">
        <f t="shared" si="104"/>
        <v>-0.43091191027250431</v>
      </c>
      <c r="AZ96" s="4">
        <f t="shared" si="105"/>
        <v>3.0801108706082734</v>
      </c>
      <c r="BA96" s="4">
        <f t="shared" si="106"/>
        <v>176.47735331821966</v>
      </c>
      <c r="BB96" s="4">
        <f t="shared" si="107"/>
        <v>6.2509803350823683</v>
      </c>
      <c r="BC96" s="4">
        <f t="shared" si="108"/>
        <v>5.8780224516946147</v>
      </c>
      <c r="BD96" s="4">
        <f t="shared" si="109"/>
        <v>18.37998312185935</v>
      </c>
      <c r="BE96" s="4">
        <f t="shared" si="110"/>
        <v>96.105063476580995</v>
      </c>
      <c r="BF96" s="4">
        <f t="shared" si="111"/>
        <v>83.894936523419005</v>
      </c>
      <c r="BG96" s="4">
        <f t="shared" si="112"/>
        <v>276.10506347658099</v>
      </c>
    </row>
    <row r="97" spans="1:59" x14ac:dyDescent="0.2">
      <c r="A97" s="3">
        <f t="shared" si="115"/>
        <v>45384</v>
      </c>
      <c r="B97" s="1">
        <f t="shared" si="113"/>
        <v>2024</v>
      </c>
      <c r="C97" s="1">
        <f t="shared" si="116"/>
        <v>4</v>
      </c>
      <c r="D97" s="1">
        <f t="shared" si="117"/>
        <v>2</v>
      </c>
      <c r="E97" s="1">
        <v>12</v>
      </c>
      <c r="F97" s="1">
        <f t="shared" si="60"/>
        <v>2024</v>
      </c>
      <c r="G97" s="1">
        <f t="shared" si="61"/>
        <v>4</v>
      </c>
      <c r="H97" s="1">
        <f t="shared" si="62"/>
        <v>10</v>
      </c>
      <c r="I97" s="1">
        <f t="shared" si="63"/>
        <v>20</v>
      </c>
      <c r="J97" s="1">
        <f t="shared" si="64"/>
        <v>-13</v>
      </c>
      <c r="K97" s="4">
        <f t="shared" si="65"/>
        <v>8857.9166666666279</v>
      </c>
      <c r="L97" s="4">
        <f t="shared" si="66"/>
        <v>0.24251654118183785</v>
      </c>
      <c r="M97" s="4">
        <f t="shared" si="67"/>
        <v>341.24287448776886</v>
      </c>
      <c r="N97" s="4">
        <f t="shared" si="68"/>
        <v>22.749524965851258</v>
      </c>
      <c r="O97" s="4">
        <f t="shared" si="69"/>
        <v>24.682858299184591</v>
      </c>
      <c r="P97" s="4">
        <f t="shared" si="70"/>
        <v>24.749524965851258</v>
      </c>
      <c r="Q97" s="4">
        <f t="shared" si="71"/>
        <v>371.24287448776886</v>
      </c>
      <c r="R97" s="4">
        <f t="shared" si="72"/>
        <v>283.35027812000914</v>
      </c>
      <c r="S97" s="4">
        <f t="shared" si="73"/>
        <v>1.6698916338352725E-2</v>
      </c>
      <c r="T97" s="4">
        <f t="shared" si="74"/>
        <v>23.436138394964637</v>
      </c>
      <c r="U97" s="4">
        <f t="shared" si="114"/>
        <v>0.40903777894519217</v>
      </c>
      <c r="V97" s="4">
        <f t="shared" si="75"/>
        <v>87.892596367759722</v>
      </c>
      <c r="W97" s="4">
        <f t="shared" si="76"/>
        <v>1.5340151947438161</v>
      </c>
      <c r="X97" s="4">
        <f t="shared" si="77"/>
        <v>1.5340151947438161</v>
      </c>
      <c r="Y97" s="4">
        <f t="shared" si="78"/>
        <v>1.5507130703842709</v>
      </c>
      <c r="Z97" s="4">
        <f t="shared" si="79"/>
        <v>1.5507107427678219</v>
      </c>
      <c r="AA97" s="4">
        <f t="shared" si="80"/>
        <v>1.5674098673644059</v>
      </c>
      <c r="AB97" s="4">
        <f t="shared" si="81"/>
        <v>89.805970167140615</v>
      </c>
      <c r="AC97" s="4">
        <f t="shared" si="82"/>
        <v>373.15624828714977</v>
      </c>
      <c r="AD97" s="4">
        <f t="shared" si="83"/>
        <v>6.5128051570002139</v>
      </c>
      <c r="AE97" s="4">
        <f t="shared" si="84"/>
        <v>1.9133737993809063</v>
      </c>
      <c r="AF97" s="4">
        <f t="shared" si="85"/>
        <v>7.6534951975236254</v>
      </c>
      <c r="AG97" s="4">
        <f t="shared" si="86"/>
        <v>0.21125956102191032</v>
      </c>
      <c r="AH97" s="4">
        <f t="shared" si="87"/>
        <v>12.104281228341934</v>
      </c>
      <c r="AI97" s="4">
        <f t="shared" si="88"/>
        <v>0.80695208188946232</v>
      </c>
      <c r="AJ97" s="4">
        <f t="shared" si="89"/>
        <v>9.0649619527580896E-2</v>
      </c>
      <c r="AK97" s="4">
        <f t="shared" si="90"/>
        <v>5.1938406133970769</v>
      </c>
      <c r="AL97" s="4">
        <f t="shared" si="91"/>
        <v>-359.1385932594269</v>
      </c>
      <c r="AM97" s="4">
        <f t="shared" si="92"/>
        <v>0.86140674057310207</v>
      </c>
      <c r="AN97" s="4">
        <f t="shared" si="93"/>
        <v>3.4456269622924083</v>
      </c>
      <c r="AO97" s="4">
        <f t="shared" si="94"/>
        <v>-4.2078682352312171</v>
      </c>
      <c r="AP97" s="4">
        <f t="shared" si="95"/>
        <v>4</v>
      </c>
      <c r="AQ97" s="4">
        <f t="shared" si="96"/>
        <v>7.4456269622924083</v>
      </c>
      <c r="AR97" s="4">
        <f t="shared" si="97"/>
        <v>12.124093782704874</v>
      </c>
      <c r="AS97" s="4">
        <f t="shared" si="98"/>
        <v>23.875906217295128</v>
      </c>
      <c r="AT97" s="4">
        <f t="shared" si="99"/>
        <v>6.2506976308377702</v>
      </c>
      <c r="AU97" s="4">
        <f t="shared" si="100"/>
        <v>0.66264339751815549</v>
      </c>
      <c r="AV97" s="4">
        <f t="shared" si="101"/>
        <v>0.99803764270113615</v>
      </c>
      <c r="AW97" s="4">
        <f t="shared" si="102"/>
        <v>57.183344721960729</v>
      </c>
      <c r="AX97" s="4">
        <f t="shared" si="103"/>
        <v>2.5502622004058412E-2</v>
      </c>
      <c r="AY97" s="4">
        <f t="shared" si="104"/>
        <v>-0.42649665406864967</v>
      </c>
      <c r="AZ97" s="4">
        <f t="shared" si="105"/>
        <v>3.0818681708473603</v>
      </c>
      <c r="BA97" s="4">
        <f t="shared" si="106"/>
        <v>176.57803920525669</v>
      </c>
      <c r="BB97" s="4">
        <f t="shared" si="107"/>
        <v>6.2711709160626246</v>
      </c>
      <c r="BC97" s="4">
        <f t="shared" si="108"/>
        <v>5.852922866642249</v>
      </c>
      <c r="BD97" s="4">
        <f t="shared" si="109"/>
        <v>18.395264698767498</v>
      </c>
      <c r="BE97" s="4">
        <f t="shared" si="110"/>
        <v>96.59361025068587</v>
      </c>
      <c r="BF97" s="4">
        <f t="shared" si="111"/>
        <v>83.40638974931413</v>
      </c>
      <c r="BG97" s="4">
        <f t="shared" si="112"/>
        <v>276.59361025068586</v>
      </c>
    </row>
    <row r="98" spans="1:59" x14ac:dyDescent="0.2">
      <c r="A98" s="3">
        <f t="shared" si="115"/>
        <v>45385</v>
      </c>
      <c r="B98" s="1">
        <f t="shared" si="113"/>
        <v>2024</v>
      </c>
      <c r="C98" s="1">
        <f t="shared" si="116"/>
        <v>4</v>
      </c>
      <c r="D98" s="1">
        <f t="shared" si="117"/>
        <v>3</v>
      </c>
      <c r="E98" s="1">
        <v>12</v>
      </c>
      <c r="F98" s="1">
        <f t="shared" si="60"/>
        <v>2024</v>
      </c>
      <c r="G98" s="1">
        <f t="shared" si="61"/>
        <v>4</v>
      </c>
      <c r="H98" s="1">
        <f t="shared" si="62"/>
        <v>10</v>
      </c>
      <c r="I98" s="1">
        <f t="shared" si="63"/>
        <v>20</v>
      </c>
      <c r="J98" s="1">
        <f t="shared" si="64"/>
        <v>-13</v>
      </c>
      <c r="K98" s="4">
        <f t="shared" si="65"/>
        <v>8858.9166666666279</v>
      </c>
      <c r="L98" s="4">
        <f t="shared" si="66"/>
        <v>0.24254391968970918</v>
      </c>
      <c r="M98" s="4">
        <f t="shared" si="67"/>
        <v>342.22852185927331</v>
      </c>
      <c r="N98" s="4">
        <f t="shared" si="68"/>
        <v>22.81523479061822</v>
      </c>
      <c r="O98" s="4">
        <f t="shared" si="69"/>
        <v>24.748568123951554</v>
      </c>
      <c r="P98" s="4">
        <f t="shared" si="70"/>
        <v>24.81523479061822</v>
      </c>
      <c r="Q98" s="4">
        <f t="shared" si="71"/>
        <v>372.22852185927331</v>
      </c>
      <c r="R98" s="4">
        <f t="shared" si="72"/>
        <v>283.35032466347252</v>
      </c>
      <c r="S98" s="4">
        <f t="shared" si="73"/>
        <v>1.669891524321241E-2</v>
      </c>
      <c r="T98" s="4">
        <f t="shared" si="74"/>
        <v>23.436138039044032</v>
      </c>
      <c r="U98" s="4">
        <f t="shared" si="114"/>
        <v>0.40903777273320574</v>
      </c>
      <c r="V98" s="4">
        <f t="shared" si="75"/>
        <v>88.878197195800794</v>
      </c>
      <c r="W98" s="4">
        <f t="shared" si="76"/>
        <v>1.5512171743035152</v>
      </c>
      <c r="X98" s="4">
        <f t="shared" si="77"/>
        <v>1.5512171743035152</v>
      </c>
      <c r="Y98" s="4">
        <f t="shared" si="78"/>
        <v>1.5679183490514412</v>
      </c>
      <c r="Z98" s="4">
        <f t="shared" si="79"/>
        <v>1.5679160202783373</v>
      </c>
      <c r="AA98" s="4">
        <f t="shared" si="80"/>
        <v>1.5846160440707009</v>
      </c>
      <c r="AB98" s="4">
        <f t="shared" si="81"/>
        <v>90.791811473967613</v>
      </c>
      <c r="AC98" s="4">
        <f t="shared" si="82"/>
        <v>374.14213613744016</v>
      </c>
      <c r="AD98" s="4">
        <f t="shared" si="83"/>
        <v>6.5300121460431901</v>
      </c>
      <c r="AE98" s="4">
        <f t="shared" si="84"/>
        <v>1.9136142781668468</v>
      </c>
      <c r="AF98" s="4">
        <f t="shared" si="85"/>
        <v>7.6544571126673873</v>
      </c>
      <c r="AG98" s="4">
        <f t="shared" si="86"/>
        <v>0.22718740133830043</v>
      </c>
      <c r="AH98" s="4">
        <f t="shared" si="87"/>
        <v>13.016879255229405</v>
      </c>
      <c r="AI98" s="4">
        <f t="shared" si="88"/>
        <v>0.86779195034862699</v>
      </c>
      <c r="AJ98" s="4">
        <f t="shared" si="89"/>
        <v>9.7329436074908529E-2</v>
      </c>
      <c r="AK98" s="4">
        <f t="shared" si="90"/>
        <v>5.5765659094805997</v>
      </c>
      <c r="AL98" s="4">
        <f t="shared" si="91"/>
        <v>-359.2116426040439</v>
      </c>
      <c r="AM98" s="4">
        <f t="shared" si="92"/>
        <v>0.78835739595609766</v>
      </c>
      <c r="AN98" s="4">
        <f t="shared" si="93"/>
        <v>3.1534295838243906</v>
      </c>
      <c r="AO98" s="4">
        <f t="shared" si="94"/>
        <v>-4.5010275288429966</v>
      </c>
      <c r="AP98" s="4">
        <f t="shared" si="95"/>
        <v>4</v>
      </c>
      <c r="AQ98" s="4">
        <f t="shared" si="96"/>
        <v>7.1534295838243906</v>
      </c>
      <c r="AR98" s="4">
        <f t="shared" si="97"/>
        <v>12.119223826397073</v>
      </c>
      <c r="AS98" s="4">
        <f t="shared" si="98"/>
        <v>23.880776173602925</v>
      </c>
      <c r="AT98" s="4">
        <f t="shared" si="99"/>
        <v>6.2519725824177597</v>
      </c>
      <c r="AU98" s="4">
        <f t="shared" si="100"/>
        <v>0.66264339751815549</v>
      </c>
      <c r="AV98" s="4">
        <f t="shared" si="101"/>
        <v>1.0047693201793726</v>
      </c>
      <c r="AW98" s="4">
        <f t="shared" si="102"/>
        <v>57.56904143050695</v>
      </c>
      <c r="AX98" s="4">
        <f t="shared" si="103"/>
        <v>2.4486700795011238E-2</v>
      </c>
      <c r="AY98" s="4">
        <f t="shared" si="104"/>
        <v>-0.42207901558696143</v>
      </c>
      <c r="AZ98" s="4">
        <f t="shared" si="105"/>
        <v>3.083643113917061</v>
      </c>
      <c r="BA98" s="4">
        <f t="shared" si="106"/>
        <v>176.67973595202653</v>
      </c>
      <c r="BB98" s="4">
        <f t="shared" si="107"/>
        <v>6.2913131478560276</v>
      </c>
      <c r="BC98" s="4">
        <f t="shared" si="108"/>
        <v>5.8279106785410457</v>
      </c>
      <c r="BD98" s="4">
        <f t="shared" si="109"/>
        <v>18.410536974253102</v>
      </c>
      <c r="BE98" s="4">
        <f t="shared" si="110"/>
        <v>97.08039449791255</v>
      </c>
      <c r="BF98" s="4">
        <f t="shared" si="111"/>
        <v>82.91960550208745</v>
      </c>
      <c r="BG98" s="4">
        <f t="shared" si="112"/>
        <v>277.08039449791255</v>
      </c>
    </row>
    <row r="99" spans="1:59" x14ac:dyDescent="0.2">
      <c r="A99" s="3">
        <f t="shared" si="115"/>
        <v>45386</v>
      </c>
      <c r="B99" s="1">
        <f t="shared" si="113"/>
        <v>2024</v>
      </c>
      <c r="C99" s="1">
        <f t="shared" si="116"/>
        <v>4</v>
      </c>
      <c r="D99" s="1">
        <f t="shared" si="117"/>
        <v>4</v>
      </c>
      <c r="E99" s="1">
        <v>12</v>
      </c>
      <c r="F99" s="1">
        <f t="shared" si="60"/>
        <v>2024</v>
      </c>
      <c r="G99" s="1">
        <f t="shared" si="61"/>
        <v>4</v>
      </c>
      <c r="H99" s="1">
        <f t="shared" si="62"/>
        <v>10</v>
      </c>
      <c r="I99" s="1">
        <f t="shared" si="63"/>
        <v>20</v>
      </c>
      <c r="J99" s="1">
        <f t="shared" si="64"/>
        <v>-13</v>
      </c>
      <c r="K99" s="4">
        <f t="shared" si="65"/>
        <v>8859.9166666666279</v>
      </c>
      <c r="L99" s="4">
        <f t="shared" si="66"/>
        <v>0.2425712981975805</v>
      </c>
      <c r="M99" s="4">
        <f t="shared" si="67"/>
        <v>343.21416923077777</v>
      </c>
      <c r="N99" s="4">
        <f t="shared" si="68"/>
        <v>22.880944615385186</v>
      </c>
      <c r="O99" s="4">
        <f t="shared" si="69"/>
        <v>24.814277948718519</v>
      </c>
      <c r="P99" s="4">
        <f t="shared" si="70"/>
        <v>24.880944615385189</v>
      </c>
      <c r="Q99" s="4">
        <f t="shared" si="71"/>
        <v>373.21416923077783</v>
      </c>
      <c r="R99" s="4">
        <f t="shared" si="72"/>
        <v>283.35037120693585</v>
      </c>
      <c r="S99" s="4">
        <f t="shared" si="73"/>
        <v>1.6698914148072095E-2</v>
      </c>
      <c r="T99" s="4">
        <f t="shared" si="74"/>
        <v>23.43613768312343</v>
      </c>
      <c r="U99" s="4">
        <f t="shared" si="114"/>
        <v>0.40903776652121937</v>
      </c>
      <c r="V99" s="4">
        <f t="shared" si="75"/>
        <v>89.86379802384198</v>
      </c>
      <c r="W99" s="4">
        <f t="shared" si="76"/>
        <v>1.5684191538632164</v>
      </c>
      <c r="X99" s="4">
        <f t="shared" si="77"/>
        <v>1.5684191538632164</v>
      </c>
      <c r="Y99" s="4">
        <f t="shared" si="78"/>
        <v>1.5851186837363018</v>
      </c>
      <c r="Z99" s="4">
        <f t="shared" si="79"/>
        <v>1.5851163558739321</v>
      </c>
      <c r="AA99" s="4">
        <f t="shared" si="80"/>
        <v>1.6018123378500246</v>
      </c>
      <c r="AB99" s="4">
        <f t="shared" si="81"/>
        <v>91.777086530789944</v>
      </c>
      <c r="AC99" s="4">
        <f t="shared" si="82"/>
        <v>375.12745773772576</v>
      </c>
      <c r="AD99" s="4">
        <f t="shared" si="83"/>
        <v>6.5472092521591936</v>
      </c>
      <c r="AE99" s="4">
        <f t="shared" si="84"/>
        <v>1.9132885069479357</v>
      </c>
      <c r="AF99" s="4">
        <f t="shared" si="85"/>
        <v>7.6531540277917429</v>
      </c>
      <c r="AG99" s="4">
        <f t="shared" si="86"/>
        <v>0.24312682647465159</v>
      </c>
      <c r="AH99" s="4">
        <f t="shared" si="87"/>
        <v>13.930141043407064</v>
      </c>
      <c r="AI99" s="4">
        <f t="shared" si="88"/>
        <v>0.92867606956047088</v>
      </c>
      <c r="AJ99" s="4">
        <f t="shared" si="89"/>
        <v>0.10398086940383787</v>
      </c>
      <c r="AK99" s="4">
        <f t="shared" si="90"/>
        <v>5.9576649669409028</v>
      </c>
      <c r="AL99" s="4">
        <f t="shared" si="91"/>
        <v>-359.28402818737078</v>
      </c>
      <c r="AM99" s="4">
        <f t="shared" si="92"/>
        <v>0.71597181262922049</v>
      </c>
      <c r="AN99" s="4">
        <f t="shared" si="93"/>
        <v>2.863887250516882</v>
      </c>
      <c r="AO99" s="4">
        <f t="shared" si="94"/>
        <v>-4.7892667772748609</v>
      </c>
      <c r="AP99" s="4">
        <f t="shared" si="95"/>
        <v>4</v>
      </c>
      <c r="AQ99" s="4">
        <f t="shared" si="96"/>
        <v>6.863887250516882</v>
      </c>
      <c r="AR99" s="4">
        <f t="shared" si="97"/>
        <v>12.114398120841948</v>
      </c>
      <c r="AS99" s="4">
        <f t="shared" si="98"/>
        <v>23.885601879158049</v>
      </c>
      <c r="AT99" s="4">
        <f t="shared" si="99"/>
        <v>6.2532359491777907</v>
      </c>
      <c r="AU99" s="4">
        <f t="shared" si="100"/>
        <v>0.66264339751815549</v>
      </c>
      <c r="AV99" s="4">
        <f t="shared" si="101"/>
        <v>1.011470757078639</v>
      </c>
      <c r="AW99" s="4">
        <f t="shared" si="102"/>
        <v>57.95300548150815</v>
      </c>
      <c r="AX99" s="4">
        <f t="shared" si="103"/>
        <v>2.348010068229224E-2</v>
      </c>
      <c r="AY99" s="4">
        <f t="shared" si="104"/>
        <v>-0.41766054138331632</v>
      </c>
      <c r="AZ99" s="4">
        <f t="shared" si="105"/>
        <v>3.0854336224349237</v>
      </c>
      <c r="BA99" s="4">
        <f t="shared" si="106"/>
        <v>176.78232453328229</v>
      </c>
      <c r="BB99" s="4">
        <f t="shared" si="107"/>
        <v>6.311403997669836</v>
      </c>
      <c r="BC99" s="4">
        <f t="shared" si="108"/>
        <v>5.8029941231721116</v>
      </c>
      <c r="BD99" s="4">
        <f t="shared" si="109"/>
        <v>18.425802118511783</v>
      </c>
      <c r="BE99" s="4">
        <f t="shared" si="110"/>
        <v>97.565305440650491</v>
      </c>
      <c r="BF99" s="4">
        <f t="shared" si="111"/>
        <v>82.434694559349509</v>
      </c>
      <c r="BG99" s="4">
        <f t="shared" si="112"/>
        <v>277.56530544065049</v>
      </c>
    </row>
    <row r="100" spans="1:59" x14ac:dyDescent="0.2">
      <c r="A100" s="3">
        <f t="shared" si="115"/>
        <v>45387</v>
      </c>
      <c r="B100" s="1">
        <f t="shared" si="113"/>
        <v>2024</v>
      </c>
      <c r="C100" s="1">
        <f t="shared" si="116"/>
        <v>4</v>
      </c>
      <c r="D100" s="1">
        <f t="shared" si="117"/>
        <v>5</v>
      </c>
      <c r="E100" s="1">
        <v>12</v>
      </c>
      <c r="F100" s="1">
        <f t="shared" si="60"/>
        <v>2024</v>
      </c>
      <c r="G100" s="1">
        <f t="shared" si="61"/>
        <v>4</v>
      </c>
      <c r="H100" s="1">
        <f t="shared" si="62"/>
        <v>10</v>
      </c>
      <c r="I100" s="1">
        <f t="shared" si="63"/>
        <v>20</v>
      </c>
      <c r="J100" s="1">
        <f t="shared" si="64"/>
        <v>-13</v>
      </c>
      <c r="K100" s="4">
        <f t="shared" si="65"/>
        <v>8860.9166666666279</v>
      </c>
      <c r="L100" s="4">
        <f t="shared" si="66"/>
        <v>0.24259867670545182</v>
      </c>
      <c r="M100" s="4">
        <f t="shared" si="67"/>
        <v>344.19981660228223</v>
      </c>
      <c r="N100" s="4">
        <f t="shared" si="68"/>
        <v>22.946654440152148</v>
      </c>
      <c r="O100" s="4">
        <f t="shared" si="69"/>
        <v>24.879987773485482</v>
      </c>
      <c r="P100" s="4">
        <f t="shared" si="70"/>
        <v>24.946654440152145</v>
      </c>
      <c r="Q100" s="4">
        <f t="shared" si="71"/>
        <v>374.19981660228217</v>
      </c>
      <c r="R100" s="4">
        <f t="shared" si="72"/>
        <v>283.35041775039923</v>
      </c>
      <c r="S100" s="4">
        <f t="shared" si="73"/>
        <v>1.669891305293178E-2</v>
      </c>
      <c r="T100" s="4">
        <f t="shared" si="74"/>
        <v>23.436137327202829</v>
      </c>
      <c r="U100" s="4">
        <f t="shared" si="114"/>
        <v>0.409037760309233</v>
      </c>
      <c r="V100" s="4">
        <f t="shared" si="75"/>
        <v>90.849398851882938</v>
      </c>
      <c r="W100" s="4">
        <f t="shared" si="76"/>
        <v>1.5856211334229136</v>
      </c>
      <c r="X100" s="4">
        <f t="shared" si="77"/>
        <v>1.5856211334229136</v>
      </c>
      <c r="Y100" s="4">
        <f t="shared" si="78"/>
        <v>1.6023140791850308</v>
      </c>
      <c r="Z100" s="4">
        <f t="shared" si="79"/>
        <v>1.6023117542969212</v>
      </c>
      <c r="AA100" s="4">
        <f t="shared" si="80"/>
        <v>1.6189987610210976</v>
      </c>
      <c r="AB100" s="4">
        <f t="shared" si="81"/>
        <v>92.761796043418272</v>
      </c>
      <c r="AC100" s="4">
        <f t="shared" si="82"/>
        <v>376.11221379381749</v>
      </c>
      <c r="AD100" s="4">
        <f t="shared" si="83"/>
        <v>6.5643964876669481</v>
      </c>
      <c r="AE100" s="4">
        <f t="shared" si="84"/>
        <v>1.9123971915353195</v>
      </c>
      <c r="AF100" s="4">
        <f t="shared" si="85"/>
        <v>7.649588766141278</v>
      </c>
      <c r="AG100" s="4">
        <f t="shared" si="86"/>
        <v>0.25907918259517732</v>
      </c>
      <c r="AH100" s="4">
        <f t="shared" si="87"/>
        <v>14.844143722402874</v>
      </c>
      <c r="AI100" s="4">
        <f t="shared" si="88"/>
        <v>0.98960958149352496</v>
      </c>
      <c r="AJ100" s="4">
        <f t="shared" si="89"/>
        <v>0.1106022440006718</v>
      </c>
      <c r="AK100" s="4">
        <f t="shared" si="90"/>
        <v>6.3370417859146233</v>
      </c>
      <c r="AL100" s="4">
        <f t="shared" si="91"/>
        <v>-359.35567287987931</v>
      </c>
      <c r="AM100" s="4">
        <f t="shared" si="92"/>
        <v>0.6443271201206926</v>
      </c>
      <c r="AN100" s="4">
        <f t="shared" si="93"/>
        <v>2.5773084804827704</v>
      </c>
      <c r="AO100" s="4">
        <f t="shared" si="94"/>
        <v>-5.0722802856585076</v>
      </c>
      <c r="AP100" s="4">
        <f t="shared" si="95"/>
        <v>4</v>
      </c>
      <c r="AQ100" s="4">
        <f t="shared" si="96"/>
        <v>6.5773084804827704</v>
      </c>
      <c r="AR100" s="4">
        <f t="shared" si="97"/>
        <v>12.109621808008047</v>
      </c>
      <c r="AS100" s="4">
        <f t="shared" si="98"/>
        <v>23.890378191991957</v>
      </c>
      <c r="AT100" s="4">
        <f t="shared" si="99"/>
        <v>6.254486384953645</v>
      </c>
      <c r="AU100" s="4">
        <f t="shared" si="100"/>
        <v>0.66264339751815549</v>
      </c>
      <c r="AV100" s="4">
        <f t="shared" si="101"/>
        <v>1.0181402260477481</v>
      </c>
      <c r="AW100" s="4">
        <f t="shared" si="102"/>
        <v>58.335137905031573</v>
      </c>
      <c r="AX100" s="4">
        <f t="shared" si="103"/>
        <v>2.2484001858015908E-2</v>
      </c>
      <c r="AY100" s="4">
        <f t="shared" si="104"/>
        <v>-0.41324279234482258</v>
      </c>
      <c r="AZ100" s="4">
        <f t="shared" si="105"/>
        <v>3.0872375502764813</v>
      </c>
      <c r="BA100" s="4">
        <f t="shared" si="106"/>
        <v>176.88568198514969</v>
      </c>
      <c r="BB100" s="4">
        <f t="shared" si="107"/>
        <v>6.3314403702289388</v>
      </c>
      <c r="BC100" s="4">
        <f t="shared" si="108"/>
        <v>5.7781814377791081</v>
      </c>
      <c r="BD100" s="4">
        <f t="shared" si="109"/>
        <v>18.441062178236987</v>
      </c>
      <c r="BE100" s="4">
        <f t="shared" si="110"/>
        <v>98.04823220584457</v>
      </c>
      <c r="BF100" s="4">
        <f t="shared" si="111"/>
        <v>81.95176779415543</v>
      </c>
      <c r="BG100" s="4">
        <f t="shared" si="112"/>
        <v>278.04823220584456</v>
      </c>
    </row>
    <row r="101" spans="1:59" x14ac:dyDescent="0.2">
      <c r="A101" s="3">
        <f t="shared" si="115"/>
        <v>45388</v>
      </c>
      <c r="B101" s="1">
        <f t="shared" si="113"/>
        <v>2024</v>
      </c>
      <c r="C101" s="1">
        <f t="shared" si="116"/>
        <v>4</v>
      </c>
      <c r="D101" s="1">
        <f t="shared" si="117"/>
        <v>6</v>
      </c>
      <c r="E101" s="1">
        <v>12</v>
      </c>
      <c r="F101" s="1">
        <f t="shared" si="60"/>
        <v>2024</v>
      </c>
      <c r="G101" s="1">
        <f t="shared" si="61"/>
        <v>4</v>
      </c>
      <c r="H101" s="1">
        <f t="shared" si="62"/>
        <v>10</v>
      </c>
      <c r="I101" s="1">
        <f t="shared" si="63"/>
        <v>20</v>
      </c>
      <c r="J101" s="1">
        <f t="shared" si="64"/>
        <v>-13</v>
      </c>
      <c r="K101" s="4">
        <f t="shared" si="65"/>
        <v>8861.9166666666279</v>
      </c>
      <c r="L101" s="4">
        <f t="shared" si="66"/>
        <v>0.24262605521332314</v>
      </c>
      <c r="M101" s="4">
        <f t="shared" si="67"/>
        <v>345.18546397332102</v>
      </c>
      <c r="N101" s="4">
        <f t="shared" si="68"/>
        <v>23.012364264888067</v>
      </c>
      <c r="O101" s="4">
        <f t="shared" si="69"/>
        <v>24.9456975982214</v>
      </c>
      <c r="P101" s="4">
        <f t="shared" si="70"/>
        <v>25.012364264888063</v>
      </c>
      <c r="Q101" s="4">
        <f t="shared" si="71"/>
        <v>375.18546397332096</v>
      </c>
      <c r="R101" s="4">
        <f t="shared" si="72"/>
        <v>283.35046429386261</v>
      </c>
      <c r="S101" s="4">
        <f t="shared" si="73"/>
        <v>1.6698911957791465E-2</v>
      </c>
      <c r="T101" s="4">
        <f t="shared" si="74"/>
        <v>23.436136971282227</v>
      </c>
      <c r="U101" s="4">
        <f t="shared" si="114"/>
        <v>0.40903775409724663</v>
      </c>
      <c r="V101" s="4">
        <f t="shared" si="75"/>
        <v>91.834999679458349</v>
      </c>
      <c r="W101" s="4">
        <f t="shared" si="76"/>
        <v>1.6028231129744854</v>
      </c>
      <c r="X101" s="4">
        <f t="shared" si="77"/>
        <v>1.6028231129744854</v>
      </c>
      <c r="Y101" s="4">
        <f t="shared" si="78"/>
        <v>1.61950454159058</v>
      </c>
      <c r="Z101" s="4">
        <f t="shared" si="79"/>
        <v>1.6195022217321329</v>
      </c>
      <c r="AA101" s="4">
        <f t="shared" si="80"/>
        <v>1.6361753287852732</v>
      </c>
      <c r="AB101" s="4">
        <f t="shared" si="81"/>
        <v>93.745940882825991</v>
      </c>
      <c r="AC101" s="4">
        <f t="shared" si="82"/>
        <v>377.09640517668862</v>
      </c>
      <c r="AD101" s="4">
        <f t="shared" si="83"/>
        <v>6.5815738677678057</v>
      </c>
      <c r="AE101" s="4">
        <f t="shared" si="84"/>
        <v>1.9109412033676563</v>
      </c>
      <c r="AF101" s="4">
        <f t="shared" si="85"/>
        <v>7.6437648134706251</v>
      </c>
      <c r="AG101" s="4">
        <f t="shared" si="86"/>
        <v>0.27504579889414682</v>
      </c>
      <c r="AH101" s="4">
        <f t="shared" si="87"/>
        <v>15.758963449438617</v>
      </c>
      <c r="AI101" s="4">
        <f t="shared" si="88"/>
        <v>1.0505975632959079</v>
      </c>
      <c r="AJ101" s="4">
        <f t="shared" si="89"/>
        <v>0.11719188871307716</v>
      </c>
      <c r="AK101" s="4">
        <f t="shared" si="90"/>
        <v>6.71460061642615</v>
      </c>
      <c r="AL101" s="4">
        <f t="shared" si="91"/>
        <v>-359.42650052388234</v>
      </c>
      <c r="AM101" s="4">
        <f t="shared" si="92"/>
        <v>0.57349947611766083</v>
      </c>
      <c r="AN101" s="4">
        <f t="shared" si="93"/>
        <v>2.2939979044706433</v>
      </c>
      <c r="AO101" s="4">
        <f t="shared" si="94"/>
        <v>-5.3497669089999818</v>
      </c>
      <c r="AP101" s="4">
        <f t="shared" si="95"/>
        <v>4</v>
      </c>
      <c r="AQ101" s="4">
        <f t="shared" si="96"/>
        <v>6.2939979044706433</v>
      </c>
      <c r="AR101" s="4">
        <f t="shared" si="97"/>
        <v>12.104899965074511</v>
      </c>
      <c r="AS101" s="4">
        <f t="shared" si="98"/>
        <v>23.895100034925491</v>
      </c>
      <c r="AT101" s="4">
        <f t="shared" si="99"/>
        <v>6.2557225605429281</v>
      </c>
      <c r="AU101" s="4">
        <f t="shared" si="100"/>
        <v>0.66264339751815549</v>
      </c>
      <c r="AV101" s="4">
        <f t="shared" si="101"/>
        <v>1.0247760121702234</v>
      </c>
      <c r="AW101" s="4">
        <f t="shared" si="102"/>
        <v>58.715340443600887</v>
      </c>
      <c r="AX101" s="4">
        <f t="shared" si="103"/>
        <v>2.1499563713417595E-2</v>
      </c>
      <c r="AY101" s="4">
        <f t="shared" si="104"/>
        <v>-0.40882734289182665</v>
      </c>
      <c r="AZ101" s="4">
        <f t="shared" si="105"/>
        <v>3.0890526813223782</v>
      </c>
      <c r="BA101" s="4">
        <f t="shared" si="106"/>
        <v>176.98968133334273</v>
      </c>
      <c r="BB101" s="4">
        <f t="shared" si="107"/>
        <v>6.3514191030513656</v>
      </c>
      <c r="BC101" s="4">
        <f t="shared" si="108"/>
        <v>5.753480862023145</v>
      </c>
      <c r="BD101" s="4">
        <f t="shared" si="109"/>
        <v>18.456319068125875</v>
      </c>
      <c r="BE101" s="4">
        <f t="shared" si="110"/>
        <v>98.529063791508662</v>
      </c>
      <c r="BF101" s="4">
        <f t="shared" si="111"/>
        <v>81.470936208491338</v>
      </c>
      <c r="BG101" s="4">
        <f t="shared" si="112"/>
        <v>278.52906379150863</v>
      </c>
    </row>
    <row r="102" spans="1:59" x14ac:dyDescent="0.2">
      <c r="A102" s="3">
        <f t="shared" si="115"/>
        <v>45389</v>
      </c>
      <c r="B102" s="1">
        <f t="shared" si="113"/>
        <v>2024</v>
      </c>
      <c r="C102" s="1">
        <f t="shared" si="116"/>
        <v>4</v>
      </c>
      <c r="D102" s="1">
        <f t="shared" si="117"/>
        <v>7</v>
      </c>
      <c r="E102" s="1">
        <v>12</v>
      </c>
      <c r="F102" s="1">
        <f t="shared" si="60"/>
        <v>2024</v>
      </c>
      <c r="G102" s="1">
        <f t="shared" si="61"/>
        <v>4</v>
      </c>
      <c r="H102" s="1">
        <f t="shared" si="62"/>
        <v>10</v>
      </c>
      <c r="I102" s="1">
        <f t="shared" si="63"/>
        <v>20</v>
      </c>
      <c r="J102" s="1">
        <f t="shared" si="64"/>
        <v>-13</v>
      </c>
      <c r="K102" s="4">
        <f t="shared" si="65"/>
        <v>8862.9166666666279</v>
      </c>
      <c r="L102" s="4">
        <f t="shared" si="66"/>
        <v>0.24265343372119447</v>
      </c>
      <c r="M102" s="4">
        <f t="shared" si="67"/>
        <v>346.17111134482548</v>
      </c>
      <c r="N102" s="4">
        <f t="shared" si="68"/>
        <v>23.078074089655033</v>
      </c>
      <c r="O102" s="4">
        <f t="shared" si="69"/>
        <v>25.011407422988366</v>
      </c>
      <c r="P102" s="4">
        <f t="shared" si="70"/>
        <v>25.078074089655033</v>
      </c>
      <c r="Q102" s="4">
        <f t="shared" si="71"/>
        <v>376.17111134482548</v>
      </c>
      <c r="R102" s="4">
        <f t="shared" si="72"/>
        <v>283.350510837326</v>
      </c>
      <c r="S102" s="4">
        <f t="shared" si="73"/>
        <v>1.6698910862651149E-2</v>
      </c>
      <c r="T102" s="4">
        <f t="shared" si="74"/>
        <v>23.436136615361622</v>
      </c>
      <c r="U102" s="4">
        <f t="shared" si="114"/>
        <v>0.40903774788526021</v>
      </c>
      <c r="V102" s="4">
        <f t="shared" si="75"/>
        <v>92.820600507499478</v>
      </c>
      <c r="W102" s="4">
        <f t="shared" si="76"/>
        <v>1.6200250925341855</v>
      </c>
      <c r="X102" s="4">
        <f t="shared" si="77"/>
        <v>1.6200250925341855</v>
      </c>
      <c r="Y102" s="4">
        <f t="shared" si="78"/>
        <v>1.6366900786182887</v>
      </c>
      <c r="Z102" s="4">
        <f t="shared" si="79"/>
        <v>1.6366877658325534</v>
      </c>
      <c r="AA102" s="4">
        <f t="shared" si="80"/>
        <v>1.6533420592420311</v>
      </c>
      <c r="AB102" s="4">
        <f t="shared" si="81"/>
        <v>94.729522086036908</v>
      </c>
      <c r="AC102" s="4">
        <f t="shared" si="82"/>
        <v>378.08003292336292</v>
      </c>
      <c r="AD102" s="4">
        <f t="shared" si="83"/>
        <v>6.598741410561245</v>
      </c>
      <c r="AE102" s="4">
        <f t="shared" si="84"/>
        <v>1.9089215785374449</v>
      </c>
      <c r="AF102" s="4">
        <f t="shared" si="85"/>
        <v>7.6356863141497797</v>
      </c>
      <c r="AG102" s="4">
        <f t="shared" si="86"/>
        <v>0.29102798662814611</v>
      </c>
      <c r="AH102" s="4">
        <f t="shared" si="87"/>
        <v>16.674675353982529</v>
      </c>
      <c r="AI102" s="4">
        <f t="shared" si="88"/>
        <v>1.1116450235988353</v>
      </c>
      <c r="AJ102" s="4">
        <f t="shared" si="89"/>
        <v>0.12374813665659284</v>
      </c>
      <c r="AK102" s="4">
        <f t="shared" si="90"/>
        <v>7.0902459530309239</v>
      </c>
      <c r="AL102" s="4">
        <f t="shared" si="91"/>
        <v>-359.49643599084294</v>
      </c>
      <c r="AM102" s="4">
        <f t="shared" si="92"/>
        <v>0.5035640091570599</v>
      </c>
      <c r="AN102" s="4">
        <f t="shared" si="93"/>
        <v>2.0142560366282396</v>
      </c>
      <c r="AO102" s="4">
        <f t="shared" si="94"/>
        <v>-5.6214302775215401</v>
      </c>
      <c r="AP102" s="4">
        <f t="shared" si="95"/>
        <v>4</v>
      </c>
      <c r="AQ102" s="4">
        <f t="shared" si="96"/>
        <v>6.0142560366282396</v>
      </c>
      <c r="AR102" s="4">
        <f t="shared" si="97"/>
        <v>12.100237600610471</v>
      </c>
      <c r="AS102" s="4">
        <f t="shared" si="98"/>
        <v>23.89976239938953</v>
      </c>
      <c r="AT102" s="4">
        <f t="shared" si="99"/>
        <v>6.2569431647053095</v>
      </c>
      <c r="AU102" s="4">
        <f t="shared" si="100"/>
        <v>0.66264339751815549</v>
      </c>
      <c r="AV102" s="4">
        <f t="shared" si="101"/>
        <v>1.031376412935779</v>
      </c>
      <c r="AW102" s="4">
        <f t="shared" si="102"/>
        <v>59.093515550562138</v>
      </c>
      <c r="AX102" s="4">
        <f t="shared" si="103"/>
        <v>2.0527923524269045E-2</v>
      </c>
      <c r="AY102" s="4">
        <f t="shared" si="104"/>
        <v>-0.40441578015067819</v>
      </c>
      <c r="AZ102" s="4">
        <f t="shared" si="105"/>
        <v>3.0908767282473066</v>
      </c>
      <c r="BA102" s="4">
        <f t="shared" si="106"/>
        <v>177.09419152377495</v>
      </c>
      <c r="BB102" s="4">
        <f t="shared" si="107"/>
        <v>6.3713369618671676</v>
      </c>
      <c r="BC102" s="4">
        <f t="shared" si="108"/>
        <v>5.7289006387433039</v>
      </c>
      <c r="BD102" s="4">
        <f t="shared" si="109"/>
        <v>18.471574562477638</v>
      </c>
      <c r="BE102" s="4">
        <f t="shared" si="110"/>
        <v>99.007689035621553</v>
      </c>
      <c r="BF102" s="4">
        <f t="shared" si="111"/>
        <v>80.992310964378447</v>
      </c>
      <c r="BG102" s="4">
        <f t="shared" si="112"/>
        <v>279.00768903562152</v>
      </c>
    </row>
    <row r="103" spans="1:59" x14ac:dyDescent="0.2">
      <c r="A103" s="3">
        <f t="shared" si="115"/>
        <v>45390</v>
      </c>
      <c r="B103" s="1">
        <f t="shared" si="113"/>
        <v>2024</v>
      </c>
      <c r="C103" s="1">
        <f t="shared" si="116"/>
        <v>4</v>
      </c>
      <c r="D103" s="1">
        <f t="shared" si="117"/>
        <v>8</v>
      </c>
      <c r="E103" s="1">
        <v>12</v>
      </c>
      <c r="F103" s="1">
        <f t="shared" si="60"/>
        <v>2024</v>
      </c>
      <c r="G103" s="1">
        <f t="shared" si="61"/>
        <v>4</v>
      </c>
      <c r="H103" s="1">
        <f t="shared" si="62"/>
        <v>10</v>
      </c>
      <c r="I103" s="1">
        <f t="shared" si="63"/>
        <v>20</v>
      </c>
      <c r="J103" s="1">
        <f t="shared" si="64"/>
        <v>-13</v>
      </c>
      <c r="K103" s="4">
        <f t="shared" si="65"/>
        <v>8863.9166666666279</v>
      </c>
      <c r="L103" s="4">
        <f t="shared" si="66"/>
        <v>0.24268081222906579</v>
      </c>
      <c r="M103" s="4">
        <f t="shared" si="67"/>
        <v>347.15675871632993</v>
      </c>
      <c r="N103" s="4">
        <f t="shared" si="68"/>
        <v>23.143783914421995</v>
      </c>
      <c r="O103" s="4">
        <f t="shared" si="69"/>
        <v>25.077117247755329</v>
      </c>
      <c r="P103" s="4">
        <f t="shared" si="70"/>
        <v>25.143783914421995</v>
      </c>
      <c r="Q103" s="4">
        <f t="shared" si="71"/>
        <v>377.15675871632993</v>
      </c>
      <c r="R103" s="4">
        <f t="shared" si="72"/>
        <v>283.35055738078938</v>
      </c>
      <c r="S103" s="4">
        <f t="shared" si="73"/>
        <v>1.6698909767510837E-2</v>
      </c>
      <c r="T103" s="4">
        <f t="shared" si="74"/>
        <v>23.436136259441021</v>
      </c>
      <c r="U103" s="4">
        <f t="shared" si="114"/>
        <v>0.40903774167327384</v>
      </c>
      <c r="V103" s="4">
        <f t="shared" si="75"/>
        <v>93.80620133554055</v>
      </c>
      <c r="W103" s="4">
        <f t="shared" si="76"/>
        <v>1.6372270720938846</v>
      </c>
      <c r="X103" s="4">
        <f t="shared" si="77"/>
        <v>1.6372270720938846</v>
      </c>
      <c r="Y103" s="4">
        <f t="shared" si="78"/>
        <v>1.6538706993499017</v>
      </c>
      <c r="Z103" s="4">
        <f t="shared" si="79"/>
        <v>1.6538683956633842</v>
      </c>
      <c r="AA103" s="4">
        <f t="shared" si="80"/>
        <v>1.6704989733225919</v>
      </c>
      <c r="AB103" s="4">
        <f t="shared" si="81"/>
        <v>95.712540852321609</v>
      </c>
      <c r="AC103" s="4">
        <f t="shared" si="82"/>
        <v>379.06309823311096</v>
      </c>
      <c r="AD103" s="4">
        <f t="shared" si="83"/>
        <v>6.6158991369784861</v>
      </c>
      <c r="AE103" s="4">
        <f t="shared" si="84"/>
        <v>1.9063395167810313</v>
      </c>
      <c r="AF103" s="4">
        <f t="shared" si="85"/>
        <v>7.6253580671241252</v>
      </c>
      <c r="AG103" s="4">
        <f t="shared" si="86"/>
        <v>0.30702703806166254</v>
      </c>
      <c r="AH103" s="4">
        <f t="shared" si="87"/>
        <v>17.591353477335751</v>
      </c>
      <c r="AI103" s="4">
        <f t="shared" si="88"/>
        <v>1.1727568984890502</v>
      </c>
      <c r="AJ103" s="4">
        <f t="shared" si="89"/>
        <v>0.13026932510517181</v>
      </c>
      <c r="AK103" s="4">
        <f t="shared" si="90"/>
        <v>7.4638825285439632</v>
      </c>
      <c r="AL103" s="4">
        <f t="shared" si="91"/>
        <v>-359.56540523899417</v>
      </c>
      <c r="AM103" s="4">
        <f t="shared" si="92"/>
        <v>0.43459476100582606</v>
      </c>
      <c r="AN103" s="4">
        <f t="shared" si="93"/>
        <v>1.7383790440233042</v>
      </c>
      <c r="AO103" s="4">
        <f t="shared" si="94"/>
        <v>-5.886979023100821</v>
      </c>
      <c r="AP103" s="4">
        <f t="shared" si="95"/>
        <v>4</v>
      </c>
      <c r="AQ103" s="4">
        <f t="shared" si="96"/>
        <v>5.7383790440233042</v>
      </c>
      <c r="AR103" s="4">
        <f t="shared" si="97"/>
        <v>12.095639650733721</v>
      </c>
      <c r="AS103" s="4">
        <f t="shared" si="98"/>
        <v>23.904360349266277</v>
      </c>
      <c r="AT103" s="4">
        <f t="shared" si="99"/>
        <v>6.2581469051681733</v>
      </c>
      <c r="AU103" s="4">
        <f t="shared" si="100"/>
        <v>0.66264339751815549</v>
      </c>
      <c r="AV103" s="4">
        <f t="shared" si="101"/>
        <v>1.0379397381649691</v>
      </c>
      <c r="AW103" s="4">
        <f t="shared" si="102"/>
        <v>59.46956638576647</v>
      </c>
      <c r="AX103" s="4">
        <f t="shared" si="103"/>
        <v>1.9570195173661348E-2</v>
      </c>
      <c r="AY103" s="4">
        <f t="shared" si="104"/>
        <v>-0.40000970312928974</v>
      </c>
      <c r="AZ103" s="4">
        <f t="shared" si="105"/>
        <v>3.0927073313493536</v>
      </c>
      <c r="BA103" s="4">
        <f t="shared" si="106"/>
        <v>177.1990773554858</v>
      </c>
      <c r="BB103" s="4">
        <f t="shared" si="107"/>
        <v>6.3911906360461188</v>
      </c>
      <c r="BC103" s="4">
        <f t="shared" si="108"/>
        <v>5.7044490146876026</v>
      </c>
      <c r="BD103" s="4">
        <f t="shared" si="109"/>
        <v>18.486830286779842</v>
      </c>
      <c r="BE103" s="4">
        <f t="shared" si="110"/>
        <v>99.48399658409528</v>
      </c>
      <c r="BF103" s="4">
        <f t="shared" si="111"/>
        <v>80.51600341590472</v>
      </c>
      <c r="BG103" s="4">
        <f t="shared" si="112"/>
        <v>279.48399658409528</v>
      </c>
    </row>
    <row r="104" spans="1:59" x14ac:dyDescent="0.2">
      <c r="A104" s="3">
        <f t="shared" si="115"/>
        <v>45391</v>
      </c>
      <c r="B104" s="1">
        <f t="shared" si="113"/>
        <v>2024</v>
      </c>
      <c r="C104" s="1">
        <f t="shared" si="116"/>
        <v>4</v>
      </c>
      <c r="D104" s="1">
        <f t="shared" si="117"/>
        <v>9</v>
      </c>
      <c r="E104" s="1">
        <v>12</v>
      </c>
      <c r="F104" s="1">
        <f t="shared" si="60"/>
        <v>2024</v>
      </c>
      <c r="G104" s="1">
        <f t="shared" si="61"/>
        <v>4</v>
      </c>
      <c r="H104" s="1">
        <f t="shared" si="62"/>
        <v>10</v>
      </c>
      <c r="I104" s="1">
        <f t="shared" si="63"/>
        <v>20</v>
      </c>
      <c r="J104" s="1">
        <f t="shared" si="64"/>
        <v>-13</v>
      </c>
      <c r="K104" s="4">
        <f t="shared" si="65"/>
        <v>8864.9166666666279</v>
      </c>
      <c r="L104" s="4">
        <f t="shared" si="66"/>
        <v>0.24270819073693711</v>
      </c>
      <c r="M104" s="4">
        <f t="shared" si="67"/>
        <v>348.14240608783439</v>
      </c>
      <c r="N104" s="4">
        <f t="shared" si="68"/>
        <v>23.209493739188961</v>
      </c>
      <c r="O104" s="4">
        <f t="shared" si="69"/>
        <v>25.142827072522294</v>
      </c>
      <c r="P104" s="4">
        <f t="shared" si="70"/>
        <v>25.209493739188957</v>
      </c>
      <c r="Q104" s="4">
        <f t="shared" si="71"/>
        <v>378.14240608783439</v>
      </c>
      <c r="R104" s="4">
        <f t="shared" si="72"/>
        <v>283.35060392425277</v>
      </c>
      <c r="S104" s="4">
        <f t="shared" si="73"/>
        <v>1.6698908672370522E-2</v>
      </c>
      <c r="T104" s="4">
        <f t="shared" si="74"/>
        <v>23.43613590352042</v>
      </c>
      <c r="U104" s="4">
        <f t="shared" si="114"/>
        <v>0.40903773546128747</v>
      </c>
      <c r="V104" s="4">
        <f t="shared" si="75"/>
        <v>94.791802163581622</v>
      </c>
      <c r="W104" s="4">
        <f t="shared" si="76"/>
        <v>1.6544290516535838</v>
      </c>
      <c r="X104" s="4">
        <f t="shared" si="77"/>
        <v>1.6544290516535838</v>
      </c>
      <c r="Y104" s="4">
        <f t="shared" si="78"/>
        <v>1.6710464143084089</v>
      </c>
      <c r="Z104" s="4">
        <f t="shared" si="79"/>
        <v>1.6710441217269352</v>
      </c>
      <c r="AA104" s="4">
        <f t="shared" si="80"/>
        <v>1.6876460948039513</v>
      </c>
      <c r="AB104" s="4">
        <f t="shared" si="81"/>
        <v>96.694998544001621</v>
      </c>
      <c r="AC104" s="4">
        <f t="shared" si="82"/>
        <v>380.0456024682544</v>
      </c>
      <c r="AD104" s="4">
        <f t="shared" si="83"/>
        <v>6.6330470707965281</v>
      </c>
      <c r="AE104" s="4">
        <f t="shared" si="84"/>
        <v>1.9031963804200132</v>
      </c>
      <c r="AF104" s="4">
        <f t="shared" si="85"/>
        <v>7.6127855216800526</v>
      </c>
      <c r="AG104" s="4">
        <f t="shared" si="86"/>
        <v>0.32304422547614708</v>
      </c>
      <c r="AH104" s="4">
        <f t="shared" si="87"/>
        <v>18.509070715855774</v>
      </c>
      <c r="AI104" s="4">
        <f t="shared" si="88"/>
        <v>1.2339380477237183</v>
      </c>
      <c r="AJ104" s="4">
        <f t="shared" si="89"/>
        <v>0.13675379542905686</v>
      </c>
      <c r="AK104" s="4">
        <f t="shared" si="90"/>
        <v>7.835415310480407</v>
      </c>
      <c r="AL104" s="4">
        <f t="shared" si="91"/>
        <v>-359.6333353719786</v>
      </c>
      <c r="AM104" s="4">
        <f t="shared" si="92"/>
        <v>0.36666462802139677</v>
      </c>
      <c r="AN104" s="4">
        <f t="shared" si="93"/>
        <v>1.4666585120855871</v>
      </c>
      <c r="AO104" s="4">
        <f t="shared" si="94"/>
        <v>-6.1461270095944656</v>
      </c>
      <c r="AP104" s="4">
        <f t="shared" si="95"/>
        <v>4</v>
      </c>
      <c r="AQ104" s="4">
        <f t="shared" si="96"/>
        <v>5.4666585120855871</v>
      </c>
      <c r="AR104" s="4">
        <f t="shared" si="97"/>
        <v>12.091110975201426</v>
      </c>
      <c r="AS104" s="4">
        <f t="shared" si="98"/>
        <v>23.908889024798576</v>
      </c>
      <c r="AT104" s="4">
        <f t="shared" si="99"/>
        <v>6.2593325096500703</v>
      </c>
      <c r="AU104" s="4">
        <f t="shared" si="100"/>
        <v>0.66264339751815549</v>
      </c>
      <c r="AV104" s="4">
        <f t="shared" si="101"/>
        <v>1.0444643099497082</v>
      </c>
      <c r="AW104" s="4">
        <f t="shared" si="102"/>
        <v>59.843396812162155</v>
      </c>
      <c r="AX104" s="4">
        <f t="shared" si="103"/>
        <v>1.8627467904161189E-2</v>
      </c>
      <c r="AY104" s="4">
        <f t="shared" si="104"/>
        <v>-0.39561072185453683</v>
      </c>
      <c r="AZ104" s="4">
        <f t="shared" si="105"/>
        <v>3.0945420574496132</v>
      </c>
      <c r="BA104" s="4">
        <f t="shared" si="106"/>
        <v>177.30419941759317</v>
      </c>
      <c r="BB104" s="4">
        <f t="shared" si="107"/>
        <v>6.4109767342304016</v>
      </c>
      <c r="BC104" s="4">
        <f t="shared" si="108"/>
        <v>5.6801342409710243</v>
      </c>
      <c r="BD104" s="4">
        <f t="shared" si="109"/>
        <v>18.502087709431827</v>
      </c>
      <c r="BE104" s="4">
        <f t="shared" si="110"/>
        <v>99.957874862455697</v>
      </c>
      <c r="BF104" s="4">
        <f t="shared" si="111"/>
        <v>80.042125137544303</v>
      </c>
      <c r="BG104" s="4">
        <f t="shared" si="112"/>
        <v>279.9578748624557</v>
      </c>
    </row>
    <row r="105" spans="1:59" x14ac:dyDescent="0.2">
      <c r="A105" s="3">
        <f t="shared" si="115"/>
        <v>45392</v>
      </c>
      <c r="B105" s="1">
        <f t="shared" si="113"/>
        <v>2024</v>
      </c>
      <c r="C105" s="1">
        <f t="shared" si="116"/>
        <v>4</v>
      </c>
      <c r="D105" s="1">
        <f t="shared" si="117"/>
        <v>10</v>
      </c>
      <c r="E105" s="1">
        <v>12</v>
      </c>
      <c r="F105" s="1">
        <f t="shared" si="60"/>
        <v>2024</v>
      </c>
      <c r="G105" s="1">
        <f t="shared" si="61"/>
        <v>4</v>
      </c>
      <c r="H105" s="1">
        <f t="shared" si="62"/>
        <v>10</v>
      </c>
      <c r="I105" s="1">
        <f t="shared" si="63"/>
        <v>20</v>
      </c>
      <c r="J105" s="1">
        <f t="shared" si="64"/>
        <v>-13</v>
      </c>
      <c r="K105" s="4">
        <f t="shared" si="65"/>
        <v>8865.9166666666279</v>
      </c>
      <c r="L105" s="4">
        <f t="shared" si="66"/>
        <v>0.24273556924480844</v>
      </c>
      <c r="M105" s="4">
        <f t="shared" si="67"/>
        <v>349.12805345980451</v>
      </c>
      <c r="N105" s="4">
        <f t="shared" si="68"/>
        <v>23.275203563986967</v>
      </c>
      <c r="O105" s="4">
        <f t="shared" si="69"/>
        <v>25.2085368973203</v>
      </c>
      <c r="P105" s="4">
        <f t="shared" si="70"/>
        <v>25.275203563986963</v>
      </c>
      <c r="Q105" s="4">
        <f t="shared" si="71"/>
        <v>379.12805345980445</v>
      </c>
      <c r="R105" s="4">
        <f t="shared" si="72"/>
        <v>283.35065046771615</v>
      </c>
      <c r="S105" s="4">
        <f t="shared" si="73"/>
        <v>1.6698907577230207E-2</v>
      </c>
      <c r="T105" s="4">
        <f t="shared" si="74"/>
        <v>23.436135547599818</v>
      </c>
      <c r="U105" s="4">
        <f t="shared" si="114"/>
        <v>0.4090377292493011</v>
      </c>
      <c r="V105" s="4">
        <f t="shared" si="75"/>
        <v>95.777402992088298</v>
      </c>
      <c r="W105" s="4">
        <f t="shared" si="76"/>
        <v>1.6716310312214093</v>
      </c>
      <c r="X105" s="4">
        <f t="shared" si="77"/>
        <v>1.6716310312214093</v>
      </c>
      <c r="Y105" s="4">
        <f t="shared" si="78"/>
        <v>1.6882172354499894</v>
      </c>
      <c r="Z105" s="4">
        <f t="shared" si="79"/>
        <v>1.6882149559546298</v>
      </c>
      <c r="AA105" s="4">
        <f t="shared" si="80"/>
        <v>1.7047834502897055</v>
      </c>
      <c r="AB105" s="4">
        <f t="shared" si="81"/>
        <v>97.676896685350698</v>
      </c>
      <c r="AC105" s="4">
        <f t="shared" si="82"/>
        <v>381.02754715306685</v>
      </c>
      <c r="AD105" s="4">
        <f t="shared" si="83"/>
        <v>6.6501852386189633</v>
      </c>
      <c r="AE105" s="4">
        <f t="shared" si="84"/>
        <v>1.8994936932624</v>
      </c>
      <c r="AF105" s="4">
        <f t="shared" si="85"/>
        <v>7.5979747730496001</v>
      </c>
      <c r="AG105" s="4">
        <f t="shared" si="86"/>
        <v>0.33908080013641478</v>
      </c>
      <c r="AH105" s="4">
        <f t="shared" si="87"/>
        <v>19.427898761735555</v>
      </c>
      <c r="AI105" s="4">
        <f t="shared" si="88"/>
        <v>1.2951932507823705</v>
      </c>
      <c r="AJ105" s="4">
        <f t="shared" si="89"/>
        <v>0.14319989303731226</v>
      </c>
      <c r="AK105" s="4">
        <f t="shared" si="90"/>
        <v>8.2047494977628155</v>
      </c>
      <c r="AL105" s="4">
        <f t="shared" si="91"/>
        <v>-359.7001546980689</v>
      </c>
      <c r="AM105" s="4">
        <f t="shared" si="92"/>
        <v>0.29984530193110004</v>
      </c>
      <c r="AN105" s="4">
        <f t="shared" si="93"/>
        <v>1.1993812077244002</v>
      </c>
      <c r="AO105" s="4">
        <f t="shared" si="94"/>
        <v>-6.3985935653252</v>
      </c>
      <c r="AP105" s="4">
        <f t="shared" si="95"/>
        <v>4</v>
      </c>
      <c r="AQ105" s="4">
        <f t="shared" si="96"/>
        <v>5.1993812077244002</v>
      </c>
      <c r="AR105" s="4">
        <f t="shared" si="97"/>
        <v>12.086656353462073</v>
      </c>
      <c r="AS105" s="4">
        <f t="shared" si="98"/>
        <v>23.913343646537928</v>
      </c>
      <c r="AT105" s="4">
        <f t="shared" si="99"/>
        <v>6.2604987268943093</v>
      </c>
      <c r="AU105" s="4">
        <f t="shared" si="100"/>
        <v>0.66264339751815549</v>
      </c>
      <c r="AV105" s="4">
        <f t="shared" si="101"/>
        <v>1.0509484625656644</v>
      </c>
      <c r="AW105" s="4">
        <f t="shared" si="102"/>
        <v>60.214911390775164</v>
      </c>
      <c r="AX105" s="4">
        <f t="shared" si="103"/>
        <v>1.7700805107174342E-2</v>
      </c>
      <c r="AY105" s="4">
        <f t="shared" si="104"/>
        <v>-0.39122045650151371</v>
      </c>
      <c r="AZ105" s="4">
        <f t="shared" si="105"/>
        <v>3.0963783988640139</v>
      </c>
      <c r="BA105" s="4">
        <f t="shared" si="106"/>
        <v>177.4094140303834</v>
      </c>
      <c r="BB105" s="4">
        <f t="shared" si="107"/>
        <v>6.4306917800480257</v>
      </c>
      <c r="BC105" s="4">
        <f t="shared" si="108"/>
        <v>5.6559645734140478</v>
      </c>
      <c r="BD105" s="4">
        <f t="shared" si="109"/>
        <v>18.517348133510097</v>
      </c>
      <c r="BE105" s="4">
        <f t="shared" si="110"/>
        <v>100.42921204814735</v>
      </c>
      <c r="BF105" s="4">
        <f t="shared" si="111"/>
        <v>79.570787951852651</v>
      </c>
      <c r="BG105" s="4">
        <f t="shared" si="112"/>
        <v>280.42921204814735</v>
      </c>
    </row>
    <row r="106" spans="1:59" x14ac:dyDescent="0.2">
      <c r="A106" s="3">
        <f t="shared" si="115"/>
        <v>45393</v>
      </c>
      <c r="B106" s="1">
        <f t="shared" si="113"/>
        <v>2024</v>
      </c>
      <c r="C106" s="1">
        <f t="shared" si="116"/>
        <v>4</v>
      </c>
      <c r="D106" s="1">
        <f t="shared" si="117"/>
        <v>11</v>
      </c>
      <c r="E106" s="1">
        <v>12</v>
      </c>
      <c r="F106" s="1">
        <f t="shared" si="60"/>
        <v>2024</v>
      </c>
      <c r="G106" s="1">
        <f t="shared" si="61"/>
        <v>4</v>
      </c>
      <c r="H106" s="1">
        <f t="shared" si="62"/>
        <v>10</v>
      </c>
      <c r="I106" s="1">
        <f t="shared" si="63"/>
        <v>20</v>
      </c>
      <c r="J106" s="1">
        <f t="shared" si="64"/>
        <v>-13</v>
      </c>
      <c r="K106" s="4">
        <f t="shared" si="65"/>
        <v>8866.9166666666279</v>
      </c>
      <c r="L106" s="4">
        <f t="shared" si="66"/>
        <v>0.24276294775267976</v>
      </c>
      <c r="M106" s="4">
        <f t="shared" si="67"/>
        <v>350.1137008308433</v>
      </c>
      <c r="N106" s="4">
        <f t="shared" si="68"/>
        <v>23.340913388722885</v>
      </c>
      <c r="O106" s="4">
        <f t="shared" si="69"/>
        <v>25.274246722056219</v>
      </c>
      <c r="P106" s="4">
        <f t="shared" si="70"/>
        <v>25.340913388722882</v>
      </c>
      <c r="Q106" s="4">
        <f t="shared" si="71"/>
        <v>380.11370083084324</v>
      </c>
      <c r="R106" s="4">
        <f t="shared" si="72"/>
        <v>283.35069701117953</v>
      </c>
      <c r="S106" s="4">
        <f t="shared" si="73"/>
        <v>1.6698906482089892E-2</v>
      </c>
      <c r="T106" s="4">
        <f t="shared" si="74"/>
        <v>23.436135191679213</v>
      </c>
      <c r="U106" s="4">
        <f t="shared" si="114"/>
        <v>0.40903772303731462</v>
      </c>
      <c r="V106" s="4">
        <f t="shared" si="75"/>
        <v>96.763003819663709</v>
      </c>
      <c r="W106" s="4">
        <f t="shared" si="76"/>
        <v>1.6888330107729812</v>
      </c>
      <c r="X106" s="4">
        <f t="shared" si="77"/>
        <v>1.6888330107729812</v>
      </c>
      <c r="Y106" s="4">
        <f t="shared" si="78"/>
        <v>1.7053831761150362</v>
      </c>
      <c r="Z106" s="4">
        <f t="shared" si="79"/>
        <v>1.7053809116581036</v>
      </c>
      <c r="AA106" s="4">
        <f t="shared" si="80"/>
        <v>1.7219110691497348</v>
      </c>
      <c r="AB106" s="4">
        <f t="shared" si="81"/>
        <v>98.65823695913906</v>
      </c>
      <c r="AC106" s="4">
        <f t="shared" si="82"/>
        <v>382.00893397031859</v>
      </c>
      <c r="AD106" s="4">
        <f t="shared" si="83"/>
        <v>6.6673136698156741</v>
      </c>
      <c r="AE106" s="4">
        <f t="shared" si="84"/>
        <v>1.8952331394753514</v>
      </c>
      <c r="AF106" s="4">
        <f t="shared" si="85"/>
        <v>7.5809325579014057</v>
      </c>
      <c r="AG106" s="4">
        <f t="shared" si="86"/>
        <v>0.35513799120615441</v>
      </c>
      <c r="AH106" s="4">
        <f t="shared" si="87"/>
        <v>20.347908040866791</v>
      </c>
      <c r="AI106" s="4">
        <f t="shared" si="88"/>
        <v>1.3565272027244528</v>
      </c>
      <c r="AJ106" s="4">
        <f t="shared" si="89"/>
        <v>0.14960596732350515</v>
      </c>
      <c r="AK106" s="4">
        <f t="shared" si="90"/>
        <v>8.5717905176089495</v>
      </c>
      <c r="AL106" s="4">
        <f t="shared" si="91"/>
        <v>-359.76579278997644</v>
      </c>
      <c r="AM106" s="4">
        <f t="shared" si="92"/>
        <v>0.23420721002355549</v>
      </c>
      <c r="AN106" s="4">
        <f t="shared" si="93"/>
        <v>0.93682884009422196</v>
      </c>
      <c r="AO106" s="4">
        <f t="shared" si="94"/>
        <v>-6.6441037178071838</v>
      </c>
      <c r="AP106" s="4">
        <f t="shared" si="95"/>
        <v>4</v>
      </c>
      <c r="AQ106" s="4">
        <f t="shared" si="96"/>
        <v>4.936828840094222</v>
      </c>
      <c r="AR106" s="4">
        <f t="shared" si="97"/>
        <v>12.082280480668237</v>
      </c>
      <c r="AS106" s="4">
        <f t="shared" si="98"/>
        <v>23.917719519331765</v>
      </c>
      <c r="AT106" s="4">
        <f t="shared" si="99"/>
        <v>6.2616443277128235</v>
      </c>
      <c r="AU106" s="4">
        <f t="shared" si="100"/>
        <v>0.66264339751815549</v>
      </c>
      <c r="AV106" s="4">
        <f t="shared" si="101"/>
        <v>1.0573905423540713</v>
      </c>
      <c r="AW106" s="4">
        <f t="shared" si="102"/>
        <v>60.584015373937405</v>
      </c>
      <c r="AX106" s="4">
        <f t="shared" si="103"/>
        <v>1.679124315097839E-2</v>
      </c>
      <c r="AY106" s="4">
        <f t="shared" si="104"/>
        <v>-0.3868405365174199</v>
      </c>
      <c r="AZ106" s="4">
        <f t="shared" si="105"/>
        <v>3.0982137724616754</v>
      </c>
      <c r="BA106" s="4">
        <f t="shared" si="106"/>
        <v>177.51457319135915</v>
      </c>
      <c r="BB106" s="4">
        <f t="shared" si="107"/>
        <v>6.450332207907377</v>
      </c>
      <c r="BC106" s="4">
        <f t="shared" si="108"/>
        <v>5.6319482727608596</v>
      </c>
      <c r="BD106" s="4">
        <f t="shared" si="109"/>
        <v>18.532612688575615</v>
      </c>
      <c r="BE106" s="4">
        <f t="shared" si="110"/>
        <v>100.89789604337818</v>
      </c>
      <c r="BF106" s="4">
        <f t="shared" si="111"/>
        <v>79.102103956621818</v>
      </c>
      <c r="BG106" s="4">
        <f t="shared" si="112"/>
        <v>280.89789604337818</v>
      </c>
    </row>
    <row r="107" spans="1:59" x14ac:dyDescent="0.2">
      <c r="A107" s="3">
        <f t="shared" si="115"/>
        <v>45394</v>
      </c>
      <c r="B107" s="1">
        <f t="shared" si="113"/>
        <v>2024</v>
      </c>
      <c r="C107" s="1">
        <f t="shared" si="116"/>
        <v>4</v>
      </c>
      <c r="D107" s="1">
        <f t="shared" si="117"/>
        <v>12</v>
      </c>
      <c r="E107" s="1">
        <v>12</v>
      </c>
      <c r="F107" s="1">
        <f t="shared" si="60"/>
        <v>2024</v>
      </c>
      <c r="G107" s="1">
        <f t="shared" si="61"/>
        <v>4</v>
      </c>
      <c r="H107" s="1">
        <f t="shared" si="62"/>
        <v>10</v>
      </c>
      <c r="I107" s="1">
        <f t="shared" si="63"/>
        <v>20</v>
      </c>
      <c r="J107" s="1">
        <f t="shared" si="64"/>
        <v>-13</v>
      </c>
      <c r="K107" s="4">
        <f t="shared" si="65"/>
        <v>8867.9166666666279</v>
      </c>
      <c r="L107" s="4">
        <f t="shared" si="66"/>
        <v>0.24279032626055108</v>
      </c>
      <c r="M107" s="4">
        <f t="shared" si="67"/>
        <v>351.09934820234776</v>
      </c>
      <c r="N107" s="4">
        <f t="shared" si="68"/>
        <v>23.406623213489851</v>
      </c>
      <c r="O107" s="4">
        <f t="shared" si="69"/>
        <v>25.339956546823185</v>
      </c>
      <c r="P107" s="4">
        <f t="shared" si="70"/>
        <v>25.406623213489851</v>
      </c>
      <c r="Q107" s="4">
        <f t="shared" si="71"/>
        <v>381.09934820234776</v>
      </c>
      <c r="R107" s="4">
        <f t="shared" si="72"/>
        <v>283.35074355464292</v>
      </c>
      <c r="S107" s="4">
        <f t="shared" si="73"/>
        <v>1.6698905386949577E-2</v>
      </c>
      <c r="T107" s="4">
        <f t="shared" si="74"/>
        <v>23.436134835758612</v>
      </c>
      <c r="U107" s="4">
        <f t="shared" si="114"/>
        <v>0.40903771682532825</v>
      </c>
      <c r="V107" s="4">
        <f t="shared" si="75"/>
        <v>97.748604647704838</v>
      </c>
      <c r="W107" s="4">
        <f t="shared" si="76"/>
        <v>1.7060349903326812</v>
      </c>
      <c r="X107" s="4">
        <f t="shared" si="77"/>
        <v>1.7060349903326812</v>
      </c>
      <c r="Y107" s="4">
        <f t="shared" si="78"/>
        <v>1.722544251100476</v>
      </c>
      <c r="Z107" s="4">
        <f t="shared" si="79"/>
        <v>1.7225420036016037</v>
      </c>
      <c r="AA107" s="4">
        <f t="shared" si="80"/>
        <v>1.7390289835806227</v>
      </c>
      <c r="AB107" s="4">
        <f t="shared" si="81"/>
        <v>99.639021210095024</v>
      </c>
      <c r="AC107" s="4">
        <f t="shared" si="82"/>
        <v>382.98976476473797</v>
      </c>
      <c r="AD107" s="4">
        <f t="shared" si="83"/>
        <v>6.6844323965832437</v>
      </c>
      <c r="AE107" s="4">
        <f t="shared" si="84"/>
        <v>1.8904165623902145</v>
      </c>
      <c r="AF107" s="4">
        <f t="shared" si="85"/>
        <v>7.561666249560858</v>
      </c>
      <c r="AG107" s="4">
        <f t="shared" si="86"/>
        <v>0.37121700476383596</v>
      </c>
      <c r="AH107" s="4">
        <f t="shared" si="87"/>
        <v>21.269167656455576</v>
      </c>
      <c r="AI107" s="4">
        <f t="shared" si="88"/>
        <v>1.4179445104303716</v>
      </c>
      <c r="AJ107" s="4">
        <f t="shared" si="89"/>
        <v>0.15597037167615946</v>
      </c>
      <c r="AK107" s="4">
        <f t="shared" si="90"/>
        <v>8.936444026130733</v>
      </c>
      <c r="AL107" s="4">
        <f t="shared" si="91"/>
        <v>-359.83018054589218</v>
      </c>
      <c r="AM107" s="4">
        <f t="shared" si="92"/>
        <v>0.16981945410782373</v>
      </c>
      <c r="AN107" s="4">
        <f t="shared" si="93"/>
        <v>0.67927781643129492</v>
      </c>
      <c r="AO107" s="4">
        <f t="shared" si="94"/>
        <v>-6.8823884331295631</v>
      </c>
      <c r="AP107" s="4">
        <f t="shared" si="95"/>
        <v>4</v>
      </c>
      <c r="AQ107" s="4">
        <f t="shared" si="96"/>
        <v>4.6792778164312949</v>
      </c>
      <c r="AR107" s="4">
        <f t="shared" si="97"/>
        <v>12.077987963607189</v>
      </c>
      <c r="AS107" s="4">
        <f t="shared" si="98"/>
        <v>23.922012036392815</v>
      </c>
      <c r="AT107" s="4">
        <f t="shared" si="99"/>
        <v>6.2627681060515235</v>
      </c>
      <c r="AU107" s="4">
        <f t="shared" si="100"/>
        <v>0.66264339751815549</v>
      </c>
      <c r="AV107" s="4">
        <f t="shared" si="101"/>
        <v>1.0637889076339675</v>
      </c>
      <c r="AW107" s="4">
        <f t="shared" si="102"/>
        <v>60.950614700258498</v>
      </c>
      <c r="AX107" s="4">
        <f t="shared" si="103"/>
        <v>1.589979023994351E-2</v>
      </c>
      <c r="AY107" s="4">
        <f t="shared" si="104"/>
        <v>-0.38247259969948066</v>
      </c>
      <c r="AZ107" s="4">
        <f t="shared" si="105"/>
        <v>3.1000455188439147</v>
      </c>
      <c r="BA107" s="4">
        <f t="shared" si="106"/>
        <v>177.61952452819983</v>
      </c>
      <c r="BB107" s="4">
        <f t="shared" si="107"/>
        <v>6.4698943590680447</v>
      </c>
      <c r="BC107" s="4">
        <f t="shared" si="108"/>
        <v>5.6080936045391443</v>
      </c>
      <c r="BD107" s="4">
        <f t="shared" si="109"/>
        <v>18.547882322675235</v>
      </c>
      <c r="BE107" s="4">
        <f t="shared" si="110"/>
        <v>101.36381445304544</v>
      </c>
      <c r="BF107" s="4">
        <f t="shared" si="111"/>
        <v>78.636185546954565</v>
      </c>
      <c r="BG107" s="4">
        <f t="shared" si="112"/>
        <v>281.36381445304545</v>
      </c>
    </row>
    <row r="108" spans="1:59" x14ac:dyDescent="0.2">
      <c r="A108" s="3">
        <f t="shared" si="115"/>
        <v>45395</v>
      </c>
      <c r="B108" s="1">
        <f t="shared" si="113"/>
        <v>2024</v>
      </c>
      <c r="C108" s="1">
        <f t="shared" si="116"/>
        <v>4</v>
      </c>
      <c r="D108" s="1">
        <f t="shared" si="117"/>
        <v>13</v>
      </c>
      <c r="E108" s="1">
        <v>12</v>
      </c>
      <c r="F108" s="1">
        <f t="shared" si="60"/>
        <v>2024</v>
      </c>
      <c r="G108" s="1">
        <f t="shared" si="61"/>
        <v>4</v>
      </c>
      <c r="H108" s="1">
        <f t="shared" si="62"/>
        <v>10</v>
      </c>
      <c r="I108" s="1">
        <f t="shared" si="63"/>
        <v>20</v>
      </c>
      <c r="J108" s="1">
        <f t="shared" si="64"/>
        <v>-13</v>
      </c>
      <c r="K108" s="4">
        <f t="shared" si="65"/>
        <v>8868.9166666666279</v>
      </c>
      <c r="L108" s="4">
        <f t="shared" si="66"/>
        <v>0.2428177047684224</v>
      </c>
      <c r="M108" s="4">
        <f t="shared" si="67"/>
        <v>352.08499557385221</v>
      </c>
      <c r="N108" s="4">
        <f t="shared" si="68"/>
        <v>23.472333038256814</v>
      </c>
      <c r="O108" s="4">
        <f t="shared" si="69"/>
        <v>25.405666371590147</v>
      </c>
      <c r="P108" s="4">
        <f t="shared" si="70"/>
        <v>25.472333038256814</v>
      </c>
      <c r="Q108" s="4">
        <f t="shared" si="71"/>
        <v>382.08499557385221</v>
      </c>
      <c r="R108" s="4">
        <f t="shared" si="72"/>
        <v>283.3507900981063</v>
      </c>
      <c r="S108" s="4">
        <f t="shared" si="73"/>
        <v>1.6698904291809261E-2</v>
      </c>
      <c r="T108" s="4">
        <f t="shared" si="74"/>
        <v>23.43613447983801</v>
      </c>
      <c r="U108" s="4">
        <f t="shared" si="114"/>
        <v>0.40903771061334188</v>
      </c>
      <c r="V108" s="4">
        <f t="shared" si="75"/>
        <v>98.73420547574591</v>
      </c>
      <c r="W108" s="4">
        <f t="shared" si="76"/>
        <v>1.7232369698923804</v>
      </c>
      <c r="X108" s="4">
        <f t="shared" si="77"/>
        <v>1.7232369698923804</v>
      </c>
      <c r="Y108" s="4">
        <f t="shared" si="78"/>
        <v>1.7397004765694968</v>
      </c>
      <c r="Z108" s="4">
        <f t="shared" si="79"/>
        <v>1.7396982479118119</v>
      </c>
      <c r="AA108" s="4">
        <f t="shared" si="80"/>
        <v>1.7561372285035293</v>
      </c>
      <c r="AB108" s="4">
        <f t="shared" si="81"/>
        <v>100.61925143905368</v>
      </c>
      <c r="AC108" s="4">
        <f t="shared" si="82"/>
        <v>383.97004153716</v>
      </c>
      <c r="AD108" s="4">
        <f t="shared" si="83"/>
        <v>6.7015414538428315</v>
      </c>
      <c r="AE108" s="4">
        <f t="shared" si="84"/>
        <v>1.885045963307789</v>
      </c>
      <c r="AF108" s="4">
        <f t="shared" si="85"/>
        <v>7.5401838532311558</v>
      </c>
      <c r="AG108" s="4">
        <f t="shared" si="86"/>
        <v>0.38731902265352941</v>
      </c>
      <c r="AH108" s="4">
        <f t="shared" si="87"/>
        <v>22.191745323179159</v>
      </c>
      <c r="AI108" s="4">
        <f t="shared" si="88"/>
        <v>1.4794496882119439</v>
      </c>
      <c r="AJ108" s="4">
        <f t="shared" si="89"/>
        <v>0.16229146344872644</v>
      </c>
      <c r="AK108" s="4">
        <f t="shared" si="90"/>
        <v>9.2986159066136889</v>
      </c>
      <c r="AL108" s="4">
        <f t="shared" si="91"/>
        <v>-359.89325025067308</v>
      </c>
      <c r="AM108" s="4">
        <f t="shared" si="92"/>
        <v>0.10674974932692294</v>
      </c>
      <c r="AN108" s="4">
        <f t="shared" si="93"/>
        <v>0.42699899730769175</v>
      </c>
      <c r="AO108" s="4">
        <f t="shared" si="94"/>
        <v>-7.1131848559234641</v>
      </c>
      <c r="AP108" s="4">
        <f t="shared" si="95"/>
        <v>4</v>
      </c>
      <c r="AQ108" s="4">
        <f t="shared" si="96"/>
        <v>4.4269989973076918</v>
      </c>
      <c r="AR108" s="4">
        <f t="shared" si="97"/>
        <v>12.073783316621794</v>
      </c>
      <c r="AS108" s="4">
        <f t="shared" si="98"/>
        <v>23.926216683378204</v>
      </c>
      <c r="AT108" s="4">
        <f t="shared" si="99"/>
        <v>6.2638688800582099</v>
      </c>
      <c r="AU108" s="4">
        <f t="shared" si="100"/>
        <v>0.66264339751815549</v>
      </c>
      <c r="AV108" s="4">
        <f t="shared" si="101"/>
        <v>1.0701419285381419</v>
      </c>
      <c r="AW108" s="4">
        <f t="shared" si="102"/>
        <v>61.314615985226084</v>
      </c>
      <c r="AX108" s="4">
        <f t="shared" si="103"/>
        <v>1.5027425321235783E-2</v>
      </c>
      <c r="AY108" s="4">
        <f t="shared" si="104"/>
        <v>-0.37811829130024155</v>
      </c>
      <c r="AZ108" s="4">
        <f t="shared" si="105"/>
        <v>3.1018709016317874</v>
      </c>
      <c r="BA108" s="4">
        <f t="shared" si="106"/>
        <v>177.72411125794076</v>
      </c>
      <c r="BB108" s="4">
        <f t="shared" si="107"/>
        <v>6.4893744776726878</v>
      </c>
      <c r="BC108" s="4">
        <f t="shared" si="108"/>
        <v>5.5844088389491064</v>
      </c>
      <c r="BD108" s="4">
        <f t="shared" si="109"/>
        <v>18.563157794294483</v>
      </c>
      <c r="BE108" s="4">
        <f t="shared" si="110"/>
        <v>101.82685456008242</v>
      </c>
      <c r="BF108" s="4">
        <f t="shared" si="111"/>
        <v>78.173145439917576</v>
      </c>
      <c r="BG108" s="4">
        <f t="shared" si="112"/>
        <v>281.82685456008244</v>
      </c>
    </row>
    <row r="109" spans="1:59" x14ac:dyDescent="0.2">
      <c r="A109" s="3">
        <f t="shared" si="115"/>
        <v>45396</v>
      </c>
      <c r="B109" s="1">
        <f t="shared" si="113"/>
        <v>2024</v>
      </c>
      <c r="C109" s="1">
        <f t="shared" si="116"/>
        <v>4</v>
      </c>
      <c r="D109" s="1">
        <f t="shared" si="117"/>
        <v>14</v>
      </c>
      <c r="E109" s="1">
        <v>12</v>
      </c>
      <c r="F109" s="1">
        <f t="shared" si="60"/>
        <v>2024</v>
      </c>
      <c r="G109" s="1">
        <f t="shared" si="61"/>
        <v>4</v>
      </c>
      <c r="H109" s="1">
        <f t="shared" si="62"/>
        <v>10</v>
      </c>
      <c r="I109" s="1">
        <f t="shared" si="63"/>
        <v>20</v>
      </c>
      <c r="J109" s="1">
        <f t="shared" si="64"/>
        <v>-13</v>
      </c>
      <c r="K109" s="4">
        <f t="shared" si="65"/>
        <v>8869.9166666666279</v>
      </c>
      <c r="L109" s="4">
        <f t="shared" si="66"/>
        <v>0.2428450832762937</v>
      </c>
      <c r="M109" s="4">
        <f t="shared" si="67"/>
        <v>353.07064294535667</v>
      </c>
      <c r="N109" s="4">
        <f t="shared" si="68"/>
        <v>23.538042863023779</v>
      </c>
      <c r="O109" s="4">
        <f t="shared" si="69"/>
        <v>25.471376196357113</v>
      </c>
      <c r="P109" s="4">
        <f t="shared" si="70"/>
        <v>25.538042863023776</v>
      </c>
      <c r="Q109" s="4">
        <f t="shared" si="71"/>
        <v>383.07064294535667</v>
      </c>
      <c r="R109" s="4">
        <f t="shared" si="72"/>
        <v>283.35083664156969</v>
      </c>
      <c r="S109" s="4">
        <f t="shared" si="73"/>
        <v>1.6698903196668946E-2</v>
      </c>
      <c r="T109" s="4">
        <f t="shared" si="74"/>
        <v>23.436134123917409</v>
      </c>
      <c r="U109" s="4">
        <f t="shared" si="114"/>
        <v>0.40903770440135551</v>
      </c>
      <c r="V109" s="4">
        <f t="shared" si="75"/>
        <v>99.719806303786982</v>
      </c>
      <c r="W109" s="4">
        <f t="shared" si="76"/>
        <v>1.7404389494520796</v>
      </c>
      <c r="X109" s="4">
        <f t="shared" si="77"/>
        <v>1.7404389494520796</v>
      </c>
      <c r="Y109" s="4">
        <f t="shared" si="78"/>
        <v>1.7568518700825986</v>
      </c>
      <c r="Z109" s="4">
        <f t="shared" si="79"/>
        <v>1.7568496621089946</v>
      </c>
      <c r="AA109" s="4">
        <f t="shared" si="80"/>
        <v>1.7732358415828473</v>
      </c>
      <c r="AB109" s="4">
        <f t="shared" si="81"/>
        <v>101.5989298040258</v>
      </c>
      <c r="AC109" s="4">
        <f t="shared" si="82"/>
        <v>384.94976644559551</v>
      </c>
      <c r="AD109" s="4">
        <f t="shared" si="83"/>
        <v>6.7186408792588308</v>
      </c>
      <c r="AE109" s="4">
        <f t="shared" si="84"/>
        <v>1.8791235002388476</v>
      </c>
      <c r="AF109" s="4">
        <f t="shared" si="85"/>
        <v>7.5164940009553902</v>
      </c>
      <c r="AG109" s="4">
        <f t="shared" si="86"/>
        <v>0.40344520143592111</v>
      </c>
      <c r="AH109" s="4">
        <f t="shared" si="87"/>
        <v>23.115707307083621</v>
      </c>
      <c r="AI109" s="4">
        <f t="shared" si="88"/>
        <v>1.5410471538055748</v>
      </c>
      <c r="AJ109" s="4">
        <f t="shared" si="89"/>
        <v>0.16856760399631057</v>
      </c>
      <c r="AK109" s="4">
        <f t="shared" si="90"/>
        <v>9.6582122716211849</v>
      </c>
      <c r="AL109" s="4">
        <f t="shared" si="91"/>
        <v>-359.95493563827307</v>
      </c>
      <c r="AM109" s="4">
        <f t="shared" si="92"/>
        <v>4.5064361726929292E-2</v>
      </c>
      <c r="AN109" s="4">
        <f t="shared" si="93"/>
        <v>0.18025744690771717</v>
      </c>
      <c r="AO109" s="4">
        <f t="shared" si="94"/>
        <v>-7.3362365540476731</v>
      </c>
      <c r="AP109" s="4">
        <f t="shared" si="95"/>
        <v>4</v>
      </c>
      <c r="AQ109" s="4">
        <f t="shared" si="96"/>
        <v>4.1802574469077172</v>
      </c>
      <c r="AR109" s="4">
        <f t="shared" si="97"/>
        <v>12.069670957448462</v>
      </c>
      <c r="AS109" s="4">
        <f t="shared" si="98"/>
        <v>23.930329042551538</v>
      </c>
      <c r="AT109" s="4">
        <f t="shared" si="99"/>
        <v>6.2649454931721982</v>
      </c>
      <c r="AU109" s="4">
        <f t="shared" si="100"/>
        <v>0.66264339751815549</v>
      </c>
      <c r="AV109" s="4">
        <f t="shared" si="101"/>
        <v>1.0764479868797874</v>
      </c>
      <c r="AW109" s="4">
        <f t="shared" si="102"/>
        <v>61.675926513565628</v>
      </c>
      <c r="AX109" s="4">
        <f t="shared" si="103"/>
        <v>1.4175097024883966E-2</v>
      </c>
      <c r="AY109" s="4">
        <f t="shared" si="104"/>
        <v>-0.3737792630885578</v>
      </c>
      <c r="AZ109" s="4">
        <f t="shared" si="105"/>
        <v>3.1036871069124032</v>
      </c>
      <c r="BA109" s="4">
        <f t="shared" si="106"/>
        <v>177.8281721552494</v>
      </c>
      <c r="BB109" s="4">
        <f t="shared" si="107"/>
        <v>6.5087687070761708</v>
      </c>
      <c r="BC109" s="4">
        <f t="shared" si="108"/>
        <v>5.5609022503722914</v>
      </c>
      <c r="BD109" s="4">
        <f t="shared" si="109"/>
        <v>18.578439664524634</v>
      </c>
      <c r="BE109" s="4">
        <f t="shared" si="110"/>
        <v>102.28690330611283</v>
      </c>
      <c r="BF109" s="4">
        <f t="shared" si="111"/>
        <v>77.713096693887167</v>
      </c>
      <c r="BG109" s="4">
        <f t="shared" si="112"/>
        <v>282.28690330611283</v>
      </c>
    </row>
    <row r="110" spans="1:59" x14ac:dyDescent="0.2">
      <c r="A110" s="3">
        <f t="shared" si="115"/>
        <v>45397</v>
      </c>
      <c r="B110" s="1">
        <f t="shared" si="113"/>
        <v>2024</v>
      </c>
      <c r="C110" s="1">
        <f t="shared" si="116"/>
        <v>4</v>
      </c>
      <c r="D110" s="1">
        <f t="shared" si="117"/>
        <v>15</v>
      </c>
      <c r="E110" s="1">
        <v>12</v>
      </c>
      <c r="F110" s="1">
        <f t="shared" si="60"/>
        <v>2024</v>
      </c>
      <c r="G110" s="1">
        <f t="shared" si="61"/>
        <v>4</v>
      </c>
      <c r="H110" s="1">
        <f t="shared" si="62"/>
        <v>10</v>
      </c>
      <c r="I110" s="1">
        <f t="shared" si="63"/>
        <v>20</v>
      </c>
      <c r="J110" s="1">
        <f t="shared" si="64"/>
        <v>-13</v>
      </c>
      <c r="K110" s="4">
        <f t="shared" si="65"/>
        <v>8870.9166666666279</v>
      </c>
      <c r="L110" s="4">
        <f t="shared" si="66"/>
        <v>0.24287246178416502</v>
      </c>
      <c r="M110" s="4">
        <f t="shared" si="67"/>
        <v>354.05629031686112</v>
      </c>
      <c r="N110" s="4">
        <f t="shared" si="68"/>
        <v>23.603752687790742</v>
      </c>
      <c r="O110" s="4">
        <f t="shared" si="69"/>
        <v>25.537086021124075</v>
      </c>
      <c r="P110" s="4">
        <f t="shared" si="70"/>
        <v>25.603752687790745</v>
      </c>
      <c r="Q110" s="4">
        <f t="shared" si="71"/>
        <v>384.05629031686118</v>
      </c>
      <c r="R110" s="4">
        <f t="shared" si="72"/>
        <v>283.35088318503307</v>
      </c>
      <c r="S110" s="4">
        <f t="shared" si="73"/>
        <v>1.6698902101528631E-2</v>
      </c>
      <c r="T110" s="4">
        <f t="shared" si="74"/>
        <v>23.436133767996804</v>
      </c>
      <c r="U110" s="4">
        <f t="shared" si="114"/>
        <v>0.40903769818936908</v>
      </c>
      <c r="V110" s="4">
        <f t="shared" si="75"/>
        <v>100.70540713182811</v>
      </c>
      <c r="W110" s="4">
        <f t="shared" si="76"/>
        <v>1.7576409290117798</v>
      </c>
      <c r="X110" s="4">
        <f t="shared" si="77"/>
        <v>1.7576409290117798</v>
      </c>
      <c r="Y110" s="4">
        <f t="shared" si="78"/>
        <v>1.7739984505796209</v>
      </c>
      <c r="Z110" s="4">
        <f t="shared" si="79"/>
        <v>1.7739962650891417</v>
      </c>
      <c r="AA110" s="4">
        <f t="shared" si="80"/>
        <v>1.7903248631956652</v>
      </c>
      <c r="AB110" s="4">
        <f t="shared" si="81"/>
        <v>102.57805861844811</v>
      </c>
      <c r="AC110" s="4">
        <f t="shared" si="82"/>
        <v>385.92894180348117</v>
      </c>
      <c r="AD110" s="4">
        <f t="shared" si="83"/>
        <v>6.7357307132083291</v>
      </c>
      <c r="AE110" s="4">
        <f t="shared" si="84"/>
        <v>1.8726514866199864</v>
      </c>
      <c r="AF110" s="4">
        <f t="shared" si="85"/>
        <v>7.4906059464799455</v>
      </c>
      <c r="AG110" s="4">
        <f t="shared" si="86"/>
        <v>0.41959667128041556</v>
      </c>
      <c r="AH110" s="4">
        <f t="shared" si="87"/>
        <v>24.041118362105973</v>
      </c>
      <c r="AI110" s="4">
        <f t="shared" si="88"/>
        <v>1.6027412241403982</v>
      </c>
      <c r="AJ110" s="4">
        <f t="shared" si="89"/>
        <v>0.17479715871634424</v>
      </c>
      <c r="AK110" s="4">
        <f t="shared" si="90"/>
        <v>10.015139465324916</v>
      </c>
      <c r="AL110" s="4">
        <f t="shared" si="91"/>
        <v>-360.0151719547552</v>
      </c>
      <c r="AM110" s="4">
        <f t="shared" si="92"/>
        <v>-1.5171954755203387E-2</v>
      </c>
      <c r="AN110" s="4">
        <f t="shared" si="93"/>
        <v>-6.0687819020813549E-2</v>
      </c>
      <c r="AO110" s="4">
        <f t="shared" si="94"/>
        <v>-7.551293765500759</v>
      </c>
      <c r="AP110" s="4">
        <f t="shared" si="95"/>
        <v>4</v>
      </c>
      <c r="AQ110" s="4">
        <f t="shared" si="96"/>
        <v>3.9393121809791865</v>
      </c>
      <c r="AR110" s="4">
        <f t="shared" si="97"/>
        <v>12.06565520301632</v>
      </c>
      <c r="AS110" s="4">
        <f t="shared" si="98"/>
        <v>23.934344796983677</v>
      </c>
      <c r="AT110" s="4">
        <f t="shared" si="99"/>
        <v>6.2659968152240841</v>
      </c>
      <c r="AU110" s="4">
        <f t="shared" si="100"/>
        <v>0.66264339751815549</v>
      </c>
      <c r="AV110" s="4">
        <f t="shared" si="101"/>
        <v>1.0827054759859516</v>
      </c>
      <c r="AW110" s="4">
        <f t="shared" si="102"/>
        <v>62.034454229697928</v>
      </c>
      <c r="AX110" s="4">
        <f t="shared" si="103"/>
        <v>1.3343722647319771E-2</v>
      </c>
      <c r="AY110" s="4">
        <f t="shared" si="104"/>
        <v>-0.36945717241065185</v>
      </c>
      <c r="AZ110" s="4">
        <f t="shared" si="105"/>
        <v>3.1054912428474015</v>
      </c>
      <c r="BA110" s="4">
        <f t="shared" si="106"/>
        <v>177.9315415299927</v>
      </c>
      <c r="BB110" s="4">
        <f t="shared" si="107"/>
        <v>6.528073086288229</v>
      </c>
      <c r="BC110" s="4">
        <f t="shared" si="108"/>
        <v>5.5375821167280908</v>
      </c>
      <c r="BD110" s="4">
        <f t="shared" si="109"/>
        <v>18.593728289304551</v>
      </c>
      <c r="BE110" s="4">
        <f t="shared" si="110"/>
        <v>102.74384727286643</v>
      </c>
      <c r="BF110" s="4">
        <f t="shared" si="111"/>
        <v>77.256152727133568</v>
      </c>
      <c r="BG110" s="4">
        <f t="shared" si="112"/>
        <v>282.74384727286645</v>
      </c>
    </row>
    <row r="111" spans="1:59" x14ac:dyDescent="0.2">
      <c r="A111" s="3">
        <f t="shared" si="115"/>
        <v>45398</v>
      </c>
      <c r="B111" s="1">
        <f t="shared" si="113"/>
        <v>2024</v>
      </c>
      <c r="C111" s="1">
        <f t="shared" si="116"/>
        <v>4</v>
      </c>
      <c r="D111" s="1">
        <f t="shared" si="117"/>
        <v>16</v>
      </c>
      <c r="E111" s="1">
        <v>12</v>
      </c>
      <c r="F111" s="1">
        <f t="shared" si="60"/>
        <v>2024</v>
      </c>
      <c r="G111" s="1">
        <f t="shared" si="61"/>
        <v>4</v>
      </c>
      <c r="H111" s="1">
        <f t="shared" si="62"/>
        <v>10</v>
      </c>
      <c r="I111" s="1">
        <f t="shared" si="63"/>
        <v>20</v>
      </c>
      <c r="J111" s="1">
        <f t="shared" si="64"/>
        <v>-13</v>
      </c>
      <c r="K111" s="4">
        <f t="shared" si="65"/>
        <v>8871.9166666666279</v>
      </c>
      <c r="L111" s="4">
        <f t="shared" si="66"/>
        <v>0.24289984029203635</v>
      </c>
      <c r="M111" s="4">
        <f t="shared" si="67"/>
        <v>355.04193768789992</v>
      </c>
      <c r="N111" s="4">
        <f t="shared" si="68"/>
        <v>23.66946251252666</v>
      </c>
      <c r="O111" s="4">
        <f t="shared" si="69"/>
        <v>25.602795845859994</v>
      </c>
      <c r="P111" s="4">
        <f t="shared" si="70"/>
        <v>25.669462512526664</v>
      </c>
      <c r="Q111" s="4">
        <f t="shared" si="71"/>
        <v>385.04193768789997</v>
      </c>
      <c r="R111" s="4">
        <f t="shared" si="72"/>
        <v>283.35092972849645</v>
      </c>
      <c r="S111" s="4">
        <f t="shared" si="73"/>
        <v>1.6698901006388316E-2</v>
      </c>
      <c r="T111" s="4">
        <f t="shared" si="74"/>
        <v>23.436133412076202</v>
      </c>
      <c r="U111" s="4">
        <f t="shared" si="114"/>
        <v>0.40903769197738271</v>
      </c>
      <c r="V111" s="4">
        <f t="shared" si="75"/>
        <v>101.69100795940352</v>
      </c>
      <c r="W111" s="4">
        <f t="shared" si="76"/>
        <v>1.7748429085633517</v>
      </c>
      <c r="X111" s="4">
        <f t="shared" si="77"/>
        <v>1.7748429085633517</v>
      </c>
      <c r="Y111" s="4">
        <f t="shared" si="78"/>
        <v>1.7911402383614434</v>
      </c>
      <c r="Z111" s="4">
        <f t="shared" si="79"/>
        <v>1.7911380771057861</v>
      </c>
      <c r="AA111" s="4">
        <f t="shared" si="80"/>
        <v>1.8074043364006518</v>
      </c>
      <c r="AB111" s="4">
        <f t="shared" si="81"/>
        <v>103.55664034940061</v>
      </c>
      <c r="AC111" s="4">
        <f t="shared" si="82"/>
        <v>386.90757007789705</v>
      </c>
      <c r="AD111" s="4">
        <f t="shared" si="83"/>
        <v>6.7528109987499967</v>
      </c>
      <c r="AE111" s="4">
        <f t="shared" si="84"/>
        <v>1.8656323899970744</v>
      </c>
      <c r="AF111" s="4">
        <f t="shared" si="85"/>
        <v>7.4625295599882975</v>
      </c>
      <c r="AG111" s="4">
        <f t="shared" si="86"/>
        <v>0.43577453484401563</v>
      </c>
      <c r="AH111" s="4">
        <f t="shared" si="87"/>
        <v>24.968041665838729</v>
      </c>
      <c r="AI111" s="4">
        <f t="shared" si="88"/>
        <v>1.6645361110559154</v>
      </c>
      <c r="AJ111" s="4">
        <f t="shared" si="89"/>
        <v>0.18097849711250358</v>
      </c>
      <c r="AK111" s="4">
        <f t="shared" si="90"/>
        <v>10.369304067167011</v>
      </c>
      <c r="AL111" s="4">
        <f t="shared" si="91"/>
        <v>-360.07389602206126</v>
      </c>
      <c r="AM111" s="4">
        <f t="shared" si="92"/>
        <v>-7.3896022061262556E-2</v>
      </c>
      <c r="AN111" s="4">
        <f t="shared" si="93"/>
        <v>-0.29558408824505022</v>
      </c>
      <c r="AO111" s="4">
        <f t="shared" si="94"/>
        <v>-7.7581136482333477</v>
      </c>
      <c r="AP111" s="4">
        <f t="shared" si="95"/>
        <v>4</v>
      </c>
      <c r="AQ111" s="4">
        <f t="shared" si="96"/>
        <v>3.7044159117549498</v>
      </c>
      <c r="AR111" s="4">
        <f t="shared" si="97"/>
        <v>12.061740265195915</v>
      </c>
      <c r="AS111" s="4">
        <f t="shared" si="98"/>
        <v>23.938259734804078</v>
      </c>
      <c r="AT111" s="4">
        <f t="shared" si="99"/>
        <v>6.2670217435487361</v>
      </c>
      <c r="AU111" s="4">
        <f t="shared" si="100"/>
        <v>0.66264339751815549</v>
      </c>
      <c r="AV111" s="4">
        <f t="shared" si="101"/>
        <v>1.0889128005165225</v>
      </c>
      <c r="AW111" s="4">
        <f t="shared" si="102"/>
        <v>62.390107727367671</v>
      </c>
      <c r="AX111" s="4">
        <f t="shared" si="103"/>
        <v>1.2534187176679219E-2</v>
      </c>
      <c r="AY111" s="4">
        <f t="shared" si="104"/>
        <v>-0.36515368123962033</v>
      </c>
      <c r="AZ111" s="4">
        <f t="shared" si="105"/>
        <v>3.1072803394722226</v>
      </c>
      <c r="BA111" s="4">
        <f t="shared" si="106"/>
        <v>178.03404921573605</v>
      </c>
      <c r="BB111" s="4">
        <f t="shared" si="107"/>
        <v>6.5472835465980355</v>
      </c>
      <c r="BC111" s="4">
        <f t="shared" si="108"/>
        <v>5.5144567185978799</v>
      </c>
      <c r="BD111" s="4">
        <f t="shared" si="109"/>
        <v>18.60902381179395</v>
      </c>
      <c r="BE111" s="4">
        <f t="shared" si="110"/>
        <v>103.19757266581927</v>
      </c>
      <c r="BF111" s="4">
        <f t="shared" si="111"/>
        <v>76.802427334180734</v>
      </c>
      <c r="BG111" s="4">
        <f t="shared" si="112"/>
        <v>283.19757266581928</v>
      </c>
    </row>
    <row r="112" spans="1:59" x14ac:dyDescent="0.2">
      <c r="A112" s="3">
        <f t="shared" si="115"/>
        <v>45399</v>
      </c>
      <c r="B112" s="1">
        <f t="shared" si="113"/>
        <v>2024</v>
      </c>
      <c r="C112" s="1">
        <f t="shared" si="116"/>
        <v>4</v>
      </c>
      <c r="D112" s="1">
        <f t="shared" si="117"/>
        <v>17</v>
      </c>
      <c r="E112" s="1">
        <v>12</v>
      </c>
      <c r="F112" s="1">
        <f t="shared" si="60"/>
        <v>2024</v>
      </c>
      <c r="G112" s="1">
        <f t="shared" si="61"/>
        <v>4</v>
      </c>
      <c r="H112" s="1">
        <f t="shared" si="62"/>
        <v>10</v>
      </c>
      <c r="I112" s="1">
        <f t="shared" si="63"/>
        <v>20</v>
      </c>
      <c r="J112" s="1">
        <f t="shared" si="64"/>
        <v>-13</v>
      </c>
      <c r="K112" s="4">
        <f t="shared" si="65"/>
        <v>8872.9166666666279</v>
      </c>
      <c r="L112" s="4">
        <f t="shared" si="66"/>
        <v>0.24292721879990767</v>
      </c>
      <c r="M112" s="4">
        <f t="shared" si="67"/>
        <v>356.02758505940437</v>
      </c>
      <c r="N112" s="4">
        <f t="shared" si="68"/>
        <v>23.735172337293626</v>
      </c>
      <c r="O112" s="4">
        <f t="shared" si="69"/>
        <v>25.66850567062696</v>
      </c>
      <c r="P112" s="4">
        <f t="shared" si="70"/>
        <v>25.735172337293626</v>
      </c>
      <c r="Q112" s="4">
        <f t="shared" si="71"/>
        <v>386.02758505940437</v>
      </c>
      <c r="R112" s="4">
        <f t="shared" si="72"/>
        <v>283.35097627195984</v>
      </c>
      <c r="S112" s="4">
        <f t="shared" si="73"/>
        <v>1.6698899911248004E-2</v>
      </c>
      <c r="T112" s="4">
        <f t="shared" si="74"/>
        <v>23.436133056155601</v>
      </c>
      <c r="U112" s="4">
        <f t="shared" si="114"/>
        <v>0.40903768576539634</v>
      </c>
      <c r="V112" s="4">
        <f t="shared" si="75"/>
        <v>102.67660878744454</v>
      </c>
      <c r="W112" s="4">
        <f t="shared" si="76"/>
        <v>1.7920448881230497</v>
      </c>
      <c r="X112" s="4">
        <f t="shared" si="77"/>
        <v>1.7920448881230497</v>
      </c>
      <c r="Y112" s="4">
        <f t="shared" si="78"/>
        <v>1.8082772551118547</v>
      </c>
      <c r="Z112" s="4">
        <f t="shared" si="79"/>
        <v>1.8082751197920026</v>
      </c>
      <c r="AA112" s="4">
        <f t="shared" si="80"/>
        <v>1.8244743069467113</v>
      </c>
      <c r="AB112" s="4">
        <f t="shared" si="81"/>
        <v>104.53467761810245</v>
      </c>
      <c r="AC112" s="4">
        <f t="shared" si="82"/>
        <v>387.88565389006226</v>
      </c>
      <c r="AD112" s="4">
        <f t="shared" si="83"/>
        <v>6.7698817816327379</v>
      </c>
      <c r="AE112" s="4">
        <f t="shared" si="84"/>
        <v>1.858068830657885</v>
      </c>
      <c r="AF112" s="4">
        <f t="shared" si="85"/>
        <v>7.4322753226315399</v>
      </c>
      <c r="AG112" s="4">
        <f t="shared" si="86"/>
        <v>0.4519798661757059</v>
      </c>
      <c r="AH112" s="4">
        <f t="shared" si="87"/>
        <v>25.896538756755699</v>
      </c>
      <c r="AI112" s="4">
        <f t="shared" si="88"/>
        <v>1.7264359171170467</v>
      </c>
      <c r="AJ112" s="4">
        <f t="shared" si="89"/>
        <v>0.18710999289722244</v>
      </c>
      <c r="AK112" s="4">
        <f t="shared" si="90"/>
        <v>10.720612897733655</v>
      </c>
      <c r="AL112" s="4">
        <f t="shared" si="91"/>
        <v>-360.13104630264866</v>
      </c>
      <c r="AM112" s="4">
        <f t="shared" si="92"/>
        <v>-0.13104630264865591</v>
      </c>
      <c r="AN112" s="4">
        <f t="shared" si="93"/>
        <v>-0.52418521059462364</v>
      </c>
      <c r="AO112" s="4">
        <f t="shared" si="94"/>
        <v>-7.9564605332261635</v>
      </c>
      <c r="AP112" s="4">
        <f t="shared" si="95"/>
        <v>4</v>
      </c>
      <c r="AQ112" s="4">
        <f t="shared" si="96"/>
        <v>3.4758147894053764</v>
      </c>
      <c r="AR112" s="4">
        <f t="shared" si="97"/>
        <v>12.057930246490089</v>
      </c>
      <c r="AS112" s="4">
        <f t="shared" si="98"/>
        <v>23.942069753509912</v>
      </c>
      <c r="AT112" s="4">
        <f t="shared" si="99"/>
        <v>6.2680192041134273</v>
      </c>
      <c r="AU112" s="4">
        <f t="shared" si="100"/>
        <v>0.66264339751815549</v>
      </c>
      <c r="AV112" s="4">
        <f t="shared" si="101"/>
        <v>1.0950683762835931</v>
      </c>
      <c r="AW112" s="4">
        <f t="shared" si="102"/>
        <v>62.742796239293817</v>
      </c>
      <c r="AX112" s="4">
        <f t="shared" si="103"/>
        <v>1.1747342358915303E-2</v>
      </c>
      <c r="AY112" s="4">
        <f t="shared" si="104"/>
        <v>-0.36087045520415395</v>
      </c>
      <c r="AZ112" s="4">
        <f t="shared" si="105"/>
        <v>3.1090513487156599</v>
      </c>
      <c r="BA112" s="4">
        <f t="shared" si="106"/>
        <v>178.13552057086366</v>
      </c>
      <c r="BB112" s="4">
        <f t="shared" si="107"/>
        <v>6.5663959084386869</v>
      </c>
      <c r="BC112" s="4">
        <f t="shared" si="108"/>
        <v>5.4915343380514026</v>
      </c>
      <c r="BD112" s="4">
        <f t="shared" si="109"/>
        <v>18.624326154928777</v>
      </c>
      <c r="BE112" s="4">
        <f t="shared" si="110"/>
        <v>103.64796530124437</v>
      </c>
      <c r="BF112" s="4">
        <f t="shared" si="111"/>
        <v>76.352034698755631</v>
      </c>
      <c r="BG112" s="4">
        <f t="shared" si="112"/>
        <v>283.64796530124437</v>
      </c>
    </row>
    <row r="113" spans="1:59" x14ac:dyDescent="0.2">
      <c r="A113" s="3">
        <f t="shared" si="115"/>
        <v>45400</v>
      </c>
      <c r="B113" s="1">
        <f t="shared" si="113"/>
        <v>2024</v>
      </c>
      <c r="C113" s="1">
        <f t="shared" si="116"/>
        <v>4</v>
      </c>
      <c r="D113" s="1">
        <f t="shared" si="117"/>
        <v>18</v>
      </c>
      <c r="E113" s="1">
        <v>12</v>
      </c>
      <c r="F113" s="1">
        <f t="shared" si="60"/>
        <v>2024</v>
      </c>
      <c r="G113" s="1">
        <f t="shared" si="61"/>
        <v>4</v>
      </c>
      <c r="H113" s="1">
        <f t="shared" si="62"/>
        <v>10</v>
      </c>
      <c r="I113" s="1">
        <f t="shared" si="63"/>
        <v>20</v>
      </c>
      <c r="J113" s="1">
        <f t="shared" si="64"/>
        <v>-13</v>
      </c>
      <c r="K113" s="4">
        <f t="shared" si="65"/>
        <v>8873.9166666666279</v>
      </c>
      <c r="L113" s="4">
        <f t="shared" si="66"/>
        <v>0.24295459730777899</v>
      </c>
      <c r="M113" s="4">
        <f t="shared" si="67"/>
        <v>357.01323243090883</v>
      </c>
      <c r="N113" s="4">
        <f t="shared" si="68"/>
        <v>23.800882162060589</v>
      </c>
      <c r="O113" s="4">
        <f t="shared" si="69"/>
        <v>25.734215495393922</v>
      </c>
      <c r="P113" s="4">
        <f t="shared" si="70"/>
        <v>25.800882162060589</v>
      </c>
      <c r="Q113" s="4">
        <f t="shared" si="71"/>
        <v>387.01323243090883</v>
      </c>
      <c r="R113" s="4">
        <f t="shared" si="72"/>
        <v>283.35102281542322</v>
      </c>
      <c r="S113" s="4">
        <f t="shared" si="73"/>
        <v>1.6698898816107689E-2</v>
      </c>
      <c r="T113" s="4">
        <f t="shared" si="74"/>
        <v>23.436132700235</v>
      </c>
      <c r="U113" s="4">
        <f t="shared" si="114"/>
        <v>0.40903767955340997</v>
      </c>
      <c r="V113" s="4">
        <f t="shared" si="75"/>
        <v>103.66220961548561</v>
      </c>
      <c r="W113" s="4">
        <f t="shared" si="76"/>
        <v>1.8092468676827489</v>
      </c>
      <c r="X113" s="4">
        <f t="shared" si="77"/>
        <v>1.8092468676827489</v>
      </c>
      <c r="Y113" s="4">
        <f t="shared" si="78"/>
        <v>1.8254095238381092</v>
      </c>
      <c r="Z113" s="4">
        <f t="shared" si="79"/>
        <v>1.8254074161010969</v>
      </c>
      <c r="AA113" s="4">
        <f t="shared" si="80"/>
        <v>1.841534823200373</v>
      </c>
      <c r="AB113" s="4">
        <f t="shared" si="81"/>
        <v>105.51217319575161</v>
      </c>
      <c r="AC113" s="4">
        <f t="shared" si="82"/>
        <v>388.86319601117486</v>
      </c>
      <c r="AD113" s="4">
        <f t="shared" si="83"/>
        <v>6.7869431102230822</v>
      </c>
      <c r="AE113" s="4">
        <f t="shared" si="84"/>
        <v>1.849963580266035</v>
      </c>
      <c r="AF113" s="4">
        <f t="shared" si="85"/>
        <v>7.3998543210641401</v>
      </c>
      <c r="AG113" s="4">
        <f t="shared" si="86"/>
        <v>0.46821370953224517</v>
      </c>
      <c r="AH113" s="4">
        <f t="shared" si="87"/>
        <v>26.826669466361892</v>
      </c>
      <c r="AI113" s="4">
        <f t="shared" si="88"/>
        <v>1.7884446310907929</v>
      </c>
      <c r="AJ113" s="4">
        <f t="shared" si="89"/>
        <v>0.19319002408994704</v>
      </c>
      <c r="AK113" s="4">
        <f t="shared" si="90"/>
        <v>11.068973024384668</v>
      </c>
      <c r="AL113" s="4">
        <f t="shared" si="91"/>
        <v>-360.18656296454697</v>
      </c>
      <c r="AM113" s="4">
        <f t="shared" si="92"/>
        <v>-0.1865629645469653</v>
      </c>
      <c r="AN113" s="4">
        <f t="shared" si="93"/>
        <v>-0.74625185818786122</v>
      </c>
      <c r="AO113" s="4">
        <f t="shared" si="94"/>
        <v>-8.1461061792520013</v>
      </c>
      <c r="AP113" s="4">
        <f t="shared" si="95"/>
        <v>4</v>
      </c>
      <c r="AQ113" s="4">
        <f t="shared" si="96"/>
        <v>3.2537481418121388</v>
      </c>
      <c r="AR113" s="4">
        <f t="shared" si="97"/>
        <v>12.054229135696868</v>
      </c>
      <c r="AS113" s="4">
        <f t="shared" si="98"/>
        <v>23.945770864303128</v>
      </c>
      <c r="AT113" s="4">
        <f t="shared" si="99"/>
        <v>6.268988152653268</v>
      </c>
      <c r="AU113" s="4">
        <f t="shared" si="100"/>
        <v>0.66264339751815549</v>
      </c>
      <c r="AV113" s="4">
        <f t="shared" si="101"/>
        <v>1.1011706300277257</v>
      </c>
      <c r="AW113" s="4">
        <f t="shared" si="102"/>
        <v>63.092429624350522</v>
      </c>
      <c r="AX113" s="4">
        <f t="shared" si="103"/>
        <v>1.0984005811281868E-2</v>
      </c>
      <c r="AY113" s="4">
        <f t="shared" si="104"/>
        <v>-0.35660916262783016</v>
      </c>
      <c r="AZ113" s="4">
        <f t="shared" si="105"/>
        <v>3.1108011446542565</v>
      </c>
      <c r="BA113" s="4">
        <f t="shared" si="106"/>
        <v>178.23577649315439</v>
      </c>
      <c r="BB113" s="4">
        <f t="shared" si="107"/>
        <v>6.5854058783693468</v>
      </c>
      <c r="BC113" s="4">
        <f t="shared" si="108"/>
        <v>5.4688232573275215</v>
      </c>
      <c r="BD113" s="4">
        <f t="shared" si="109"/>
        <v>18.639635014066215</v>
      </c>
      <c r="BE113" s="4">
        <f t="shared" si="110"/>
        <v>104.09491059358933</v>
      </c>
      <c r="BF113" s="4">
        <f t="shared" si="111"/>
        <v>75.905089406410667</v>
      </c>
      <c r="BG113" s="4">
        <f t="shared" si="112"/>
        <v>284.09491059358936</v>
      </c>
    </row>
    <row r="114" spans="1:59" x14ac:dyDescent="0.2">
      <c r="A114" s="3">
        <f t="shared" si="115"/>
        <v>45401</v>
      </c>
      <c r="B114" s="1">
        <f t="shared" si="113"/>
        <v>2024</v>
      </c>
      <c r="C114" s="1">
        <f t="shared" si="116"/>
        <v>4</v>
      </c>
      <c r="D114" s="1">
        <f t="shared" si="117"/>
        <v>19</v>
      </c>
      <c r="E114" s="1">
        <v>12</v>
      </c>
      <c r="F114" s="1">
        <f t="shared" si="60"/>
        <v>2024</v>
      </c>
      <c r="G114" s="1">
        <f t="shared" si="61"/>
        <v>4</v>
      </c>
      <c r="H114" s="1">
        <f t="shared" si="62"/>
        <v>10</v>
      </c>
      <c r="I114" s="1">
        <f t="shared" si="63"/>
        <v>20</v>
      </c>
      <c r="J114" s="1">
        <f t="shared" si="64"/>
        <v>-13</v>
      </c>
      <c r="K114" s="4">
        <f t="shared" si="65"/>
        <v>8874.9166666666279</v>
      </c>
      <c r="L114" s="4">
        <f t="shared" si="66"/>
        <v>0.24298197581565031</v>
      </c>
      <c r="M114" s="4">
        <f t="shared" si="67"/>
        <v>357.99887980241328</v>
      </c>
      <c r="N114" s="4">
        <f t="shared" si="68"/>
        <v>23.866591986827551</v>
      </c>
      <c r="O114" s="4">
        <f t="shared" si="69"/>
        <v>25.799925320160884</v>
      </c>
      <c r="P114" s="4">
        <f t="shared" si="70"/>
        <v>25.866591986827551</v>
      </c>
      <c r="Q114" s="4">
        <f t="shared" si="71"/>
        <v>387.99887980241328</v>
      </c>
      <c r="R114" s="4">
        <f t="shared" si="72"/>
        <v>283.3510693588866</v>
      </c>
      <c r="S114" s="4">
        <f t="shared" si="73"/>
        <v>1.6698897720967373E-2</v>
      </c>
      <c r="T114" s="4">
        <f t="shared" si="74"/>
        <v>23.436132344314395</v>
      </c>
      <c r="U114" s="4">
        <f t="shared" si="114"/>
        <v>0.40903767334142355</v>
      </c>
      <c r="V114" s="4">
        <f t="shared" si="75"/>
        <v>104.64781044352668</v>
      </c>
      <c r="W114" s="4">
        <f t="shared" si="76"/>
        <v>1.826448847242448</v>
      </c>
      <c r="X114" s="4">
        <f t="shared" si="77"/>
        <v>1.826448847242448</v>
      </c>
      <c r="Y114" s="4">
        <f t="shared" si="78"/>
        <v>1.8425370688921501</v>
      </c>
      <c r="Z114" s="4">
        <f t="shared" si="79"/>
        <v>1.8425349903279773</v>
      </c>
      <c r="AA114" s="4">
        <f t="shared" si="80"/>
        <v>1.8585859361533328</v>
      </c>
      <c r="AB114" s="4">
        <f t="shared" si="81"/>
        <v>106.48913000395706</v>
      </c>
      <c r="AC114" s="4">
        <f t="shared" si="82"/>
        <v>389.84019936284369</v>
      </c>
      <c r="AD114" s="4">
        <f t="shared" si="83"/>
        <v>6.803995035512723</v>
      </c>
      <c r="AE114" s="4">
        <f t="shared" si="84"/>
        <v>1.8413195604304065</v>
      </c>
      <c r="AF114" s="4">
        <f t="shared" si="85"/>
        <v>7.3652782417216258</v>
      </c>
      <c r="AG114" s="4">
        <f t="shared" si="86"/>
        <v>0.48447707825899206</v>
      </c>
      <c r="AH114" s="4">
        <f t="shared" si="87"/>
        <v>27.75849185506954</v>
      </c>
      <c r="AI114" s="4">
        <f t="shared" si="88"/>
        <v>1.8505661236713027</v>
      </c>
      <c r="AJ114" s="4">
        <f t="shared" si="89"/>
        <v>0.19921697317040787</v>
      </c>
      <c r="AK114" s="4">
        <f t="shared" si="90"/>
        <v>11.414291770035327</v>
      </c>
      <c r="AL114" s="4">
        <f t="shared" si="91"/>
        <v>-360.24038794734372</v>
      </c>
      <c r="AM114" s="4">
        <f t="shared" si="92"/>
        <v>-0.24038794734372004</v>
      </c>
      <c r="AN114" s="4">
        <f t="shared" si="93"/>
        <v>-0.96155178937488017</v>
      </c>
      <c r="AO114" s="4">
        <f t="shared" si="94"/>
        <v>-8.326830031096506</v>
      </c>
      <c r="AP114" s="4">
        <f t="shared" si="95"/>
        <v>4</v>
      </c>
      <c r="AQ114" s="4">
        <f t="shared" si="96"/>
        <v>3.0384482106251198</v>
      </c>
      <c r="AR114" s="4">
        <f t="shared" si="97"/>
        <v>12.050640803510419</v>
      </c>
      <c r="AS114" s="4">
        <f t="shared" si="98"/>
        <v>23.949359196489581</v>
      </c>
      <c r="AT114" s="4">
        <f t="shared" si="99"/>
        <v>6.2699275758229014</v>
      </c>
      <c r="AU114" s="4">
        <f t="shared" si="100"/>
        <v>0.66264339751815549</v>
      </c>
      <c r="AV114" s="4">
        <f t="shared" si="101"/>
        <v>1.1072179992103242</v>
      </c>
      <c r="AW114" s="4">
        <f t="shared" si="102"/>
        <v>63.438918355670893</v>
      </c>
      <c r="AX114" s="4">
        <f t="shared" si="103"/>
        <v>1.0244960176284115E-2</v>
      </c>
      <c r="AY114" s="4">
        <f t="shared" si="104"/>
        <v>-0.35237147353920217</v>
      </c>
      <c r="AZ114" s="4">
        <f t="shared" si="105"/>
        <v>3.1125265240478499</v>
      </c>
      <c r="BA114" s="4">
        <f t="shared" si="106"/>
        <v>178.33463345046613</v>
      </c>
      <c r="BB114" s="4">
        <f t="shared" si="107"/>
        <v>6.6043090463709833</v>
      </c>
      <c r="BC114" s="4">
        <f t="shared" si="108"/>
        <v>5.4463317571394354</v>
      </c>
      <c r="BD114" s="4">
        <f t="shared" si="109"/>
        <v>18.654949849881401</v>
      </c>
      <c r="BE114" s="4">
        <f t="shared" si="110"/>
        <v>104.53829354759989</v>
      </c>
      <c r="BF114" s="4">
        <f t="shared" si="111"/>
        <v>75.461706452400108</v>
      </c>
      <c r="BG114" s="4">
        <f t="shared" si="112"/>
        <v>284.53829354759989</v>
      </c>
    </row>
    <row r="115" spans="1:59" x14ac:dyDescent="0.2">
      <c r="A115" s="3">
        <f t="shared" si="115"/>
        <v>45402</v>
      </c>
      <c r="B115" s="1">
        <f t="shared" si="113"/>
        <v>2024</v>
      </c>
      <c r="C115" s="1">
        <f t="shared" si="116"/>
        <v>4</v>
      </c>
      <c r="D115" s="1">
        <f t="shared" si="117"/>
        <v>20</v>
      </c>
      <c r="E115" s="1">
        <v>12</v>
      </c>
      <c r="F115" s="1">
        <f t="shared" si="60"/>
        <v>2024</v>
      </c>
      <c r="G115" s="1">
        <f t="shared" si="61"/>
        <v>4</v>
      </c>
      <c r="H115" s="1">
        <f t="shared" si="62"/>
        <v>10</v>
      </c>
      <c r="I115" s="1">
        <f t="shared" si="63"/>
        <v>20</v>
      </c>
      <c r="J115" s="1">
        <f t="shared" si="64"/>
        <v>-13</v>
      </c>
      <c r="K115" s="4">
        <f t="shared" si="65"/>
        <v>8875.9166666666279</v>
      </c>
      <c r="L115" s="4">
        <f t="shared" si="66"/>
        <v>0.24300935432352164</v>
      </c>
      <c r="M115" s="4">
        <f t="shared" si="67"/>
        <v>358.98452717391774</v>
      </c>
      <c r="N115" s="4">
        <f t="shared" si="68"/>
        <v>23.932301811594517</v>
      </c>
      <c r="O115" s="4">
        <f t="shared" si="69"/>
        <v>25.86563514492785</v>
      </c>
      <c r="P115" s="4">
        <f t="shared" si="70"/>
        <v>25.932301811594513</v>
      </c>
      <c r="Q115" s="4">
        <f t="shared" si="71"/>
        <v>388.98452717391768</v>
      </c>
      <c r="R115" s="4">
        <f t="shared" si="72"/>
        <v>283.35111590234999</v>
      </c>
      <c r="S115" s="4">
        <f t="shared" si="73"/>
        <v>1.6698896625827058E-2</v>
      </c>
      <c r="T115" s="4">
        <f t="shared" si="74"/>
        <v>23.436131988393793</v>
      </c>
      <c r="U115" s="4">
        <f t="shared" si="114"/>
        <v>0.40903766712943718</v>
      </c>
      <c r="V115" s="4">
        <f t="shared" si="75"/>
        <v>105.6334112715677</v>
      </c>
      <c r="W115" s="4">
        <f t="shared" si="76"/>
        <v>1.8436508268021463</v>
      </c>
      <c r="X115" s="4">
        <f t="shared" si="77"/>
        <v>1.8436508268021463</v>
      </c>
      <c r="Y115" s="4">
        <f t="shared" si="78"/>
        <v>1.8596599159510427</v>
      </c>
      <c r="Z115" s="4">
        <f t="shared" si="79"/>
        <v>1.8596578680897335</v>
      </c>
      <c r="AA115" s="4">
        <f t="shared" si="80"/>
        <v>1.8756276993891166</v>
      </c>
      <c r="AB115" s="4">
        <f t="shared" si="81"/>
        <v>107.46555111282868</v>
      </c>
      <c r="AC115" s="4">
        <f t="shared" si="82"/>
        <v>390.81666701517867</v>
      </c>
      <c r="AD115" s="4">
        <f t="shared" si="83"/>
        <v>6.8210376110851874</v>
      </c>
      <c r="AE115" s="4">
        <f t="shared" si="84"/>
        <v>1.8321398412609824</v>
      </c>
      <c r="AF115" s="4">
        <f t="shared" si="85"/>
        <v>7.3285593650439296</v>
      </c>
      <c r="AG115" s="4">
        <f t="shared" si="86"/>
        <v>0.50077095362211277</v>
      </c>
      <c r="AH115" s="4">
        <f t="shared" si="87"/>
        <v>28.692062145288546</v>
      </c>
      <c r="AI115" s="4">
        <f t="shared" si="88"/>
        <v>1.9128041430192364</v>
      </c>
      <c r="AJ115" s="4">
        <f t="shared" si="89"/>
        <v>0.20518922724388661</v>
      </c>
      <c r="AK115" s="4">
        <f t="shared" si="90"/>
        <v>11.756476722625472</v>
      </c>
      <c r="AL115" s="4">
        <f t="shared" si="91"/>
        <v>-360.29246502862912</v>
      </c>
      <c r="AM115" s="4">
        <f t="shared" si="92"/>
        <v>-0.29246502862912394</v>
      </c>
      <c r="AN115" s="4">
        <f t="shared" si="93"/>
        <v>-1.1698601145164957</v>
      </c>
      <c r="AO115" s="4">
        <f t="shared" si="94"/>
        <v>-8.4984194795604253</v>
      </c>
      <c r="AP115" s="4">
        <f t="shared" si="95"/>
        <v>4</v>
      </c>
      <c r="AQ115" s="4">
        <f t="shared" si="96"/>
        <v>2.8301398854835043</v>
      </c>
      <c r="AR115" s="4">
        <f t="shared" si="97"/>
        <v>12.047168998091392</v>
      </c>
      <c r="AS115" s="4">
        <f t="shared" si="98"/>
        <v>23.952831001908613</v>
      </c>
      <c r="AT115" s="4">
        <f t="shared" si="99"/>
        <v>6.2708364923561621</v>
      </c>
      <c r="AU115" s="4">
        <f t="shared" si="100"/>
        <v>0.66264339751815549</v>
      </c>
      <c r="AV115" s="4">
        <f t="shared" si="101"/>
        <v>1.1132089317787508</v>
      </c>
      <c r="AW115" s="4">
        <f t="shared" si="102"/>
        <v>63.782173507189206</v>
      </c>
      <c r="AX115" s="4">
        <f t="shared" si="103"/>
        <v>9.5309523226273334E-3</v>
      </c>
      <c r="AY115" s="4">
        <f t="shared" si="104"/>
        <v>-0.34815905868409347</v>
      </c>
      <c r="AZ115" s="4">
        <f t="shared" si="105"/>
        <v>3.1142242071748383</v>
      </c>
      <c r="BA115" s="4">
        <f t="shared" si="106"/>
        <v>178.43190352859312</v>
      </c>
      <c r="BB115" s="4">
        <f t="shared" si="107"/>
        <v>6.6231008833346108</v>
      </c>
      <c r="BC115" s="4">
        <f t="shared" si="108"/>
        <v>5.4240681147567811</v>
      </c>
      <c r="BD115" s="4">
        <f t="shared" si="109"/>
        <v>18.670269881426002</v>
      </c>
      <c r="BE115" s="4">
        <f t="shared" si="110"/>
        <v>104.97799875210465</v>
      </c>
      <c r="BF115" s="4">
        <f t="shared" si="111"/>
        <v>75.022001247895346</v>
      </c>
      <c r="BG115" s="4">
        <f t="shared" si="112"/>
        <v>284.97799875210467</v>
      </c>
    </row>
    <row r="116" spans="1:59" x14ac:dyDescent="0.2">
      <c r="A116" s="3">
        <f t="shared" si="115"/>
        <v>45403</v>
      </c>
      <c r="B116" s="1">
        <f t="shared" si="113"/>
        <v>2024</v>
      </c>
      <c r="C116" s="1">
        <f t="shared" si="116"/>
        <v>4</v>
      </c>
      <c r="D116" s="1">
        <f t="shared" si="117"/>
        <v>21</v>
      </c>
      <c r="E116" s="1">
        <v>12</v>
      </c>
      <c r="F116" s="1">
        <f t="shared" si="60"/>
        <v>2024</v>
      </c>
      <c r="G116" s="1">
        <f t="shared" si="61"/>
        <v>4</v>
      </c>
      <c r="H116" s="1">
        <f t="shared" si="62"/>
        <v>10</v>
      </c>
      <c r="I116" s="1">
        <f t="shared" si="63"/>
        <v>20</v>
      </c>
      <c r="J116" s="1">
        <f t="shared" si="64"/>
        <v>-13</v>
      </c>
      <c r="K116" s="4">
        <f t="shared" si="65"/>
        <v>8876.9166666666279</v>
      </c>
      <c r="L116" s="4">
        <f t="shared" si="66"/>
        <v>0.24303673283139296</v>
      </c>
      <c r="M116" s="4">
        <f t="shared" si="67"/>
        <v>359.97017454495654</v>
      </c>
      <c r="N116" s="4">
        <f t="shared" si="68"/>
        <v>23.998011636330435</v>
      </c>
      <c r="O116" s="4">
        <f t="shared" si="69"/>
        <v>25.931344969663769</v>
      </c>
      <c r="P116" s="4">
        <f t="shared" si="70"/>
        <v>25.998011636330432</v>
      </c>
      <c r="Q116" s="4">
        <f t="shared" si="71"/>
        <v>389.97017454495648</v>
      </c>
      <c r="R116" s="4">
        <f t="shared" si="72"/>
        <v>283.35116244581337</v>
      </c>
      <c r="S116" s="4">
        <f t="shared" si="73"/>
        <v>1.6698895530686743E-2</v>
      </c>
      <c r="T116" s="4">
        <f t="shared" si="74"/>
        <v>23.436131632473192</v>
      </c>
      <c r="U116" s="4">
        <f t="shared" si="114"/>
        <v>0.40903766091745081</v>
      </c>
      <c r="V116" s="4">
        <f t="shared" si="75"/>
        <v>106.61901209914311</v>
      </c>
      <c r="W116" s="4">
        <f t="shared" si="76"/>
        <v>1.8608528063537182</v>
      </c>
      <c r="X116" s="4">
        <f t="shared" si="77"/>
        <v>1.8608528063537182</v>
      </c>
      <c r="Y116" s="4">
        <f t="shared" si="78"/>
        <v>1.8767780919971158</v>
      </c>
      <c r="Z116" s="4">
        <f t="shared" si="79"/>
        <v>1.8767760763059409</v>
      </c>
      <c r="AA116" s="4">
        <f t="shared" si="80"/>
        <v>1.8926601690492608</v>
      </c>
      <c r="AB116" s="4">
        <f t="shared" si="81"/>
        <v>108.44143973903957</v>
      </c>
      <c r="AC116" s="4">
        <f t="shared" si="82"/>
        <v>391.79260218485297</v>
      </c>
      <c r="AD116" s="4">
        <f t="shared" si="83"/>
        <v>6.8380708930820138</v>
      </c>
      <c r="AE116" s="4">
        <f t="shared" si="84"/>
        <v>1.8224276398964889</v>
      </c>
      <c r="AF116" s="4">
        <f t="shared" si="85"/>
        <v>7.2897105595859557</v>
      </c>
      <c r="AG116" s="4">
        <f t="shared" si="86"/>
        <v>0.51709628363139271</v>
      </c>
      <c r="AH116" s="4">
        <f t="shared" si="87"/>
        <v>29.627434653978558</v>
      </c>
      <c r="AI116" s="4">
        <f t="shared" si="88"/>
        <v>1.9751623102652371</v>
      </c>
      <c r="AJ116" s="4">
        <f t="shared" si="89"/>
        <v>0.21110517823406019</v>
      </c>
      <c r="AK116" s="4">
        <f t="shared" si="90"/>
        <v>12.095435746168658</v>
      </c>
      <c r="AL116" s="4">
        <f t="shared" si="91"/>
        <v>-360.3427398909779</v>
      </c>
      <c r="AM116" s="4">
        <f t="shared" si="92"/>
        <v>-0.34273989097789581</v>
      </c>
      <c r="AN116" s="4">
        <f t="shared" si="93"/>
        <v>-1.3709595639115832</v>
      </c>
      <c r="AO116" s="4">
        <f t="shared" si="94"/>
        <v>-8.660670123497539</v>
      </c>
      <c r="AP116" s="4">
        <f t="shared" si="95"/>
        <v>4</v>
      </c>
      <c r="AQ116" s="4">
        <f t="shared" si="96"/>
        <v>2.6290404360884168</v>
      </c>
      <c r="AR116" s="4">
        <f t="shared" si="97"/>
        <v>12.043817340601473</v>
      </c>
      <c r="AS116" s="4">
        <f t="shared" si="98"/>
        <v>23.956182659398532</v>
      </c>
      <c r="AT116" s="4">
        <f t="shared" si="99"/>
        <v>6.2717139542351354</v>
      </c>
      <c r="AU116" s="4">
        <f t="shared" si="100"/>
        <v>0.66264339751815549</v>
      </c>
      <c r="AV116" s="4">
        <f t="shared" si="101"/>
        <v>1.1191418859198572</v>
      </c>
      <c r="AW116" s="4">
        <f t="shared" si="102"/>
        <v>64.122106739519268</v>
      </c>
      <c r="AX116" s="4">
        <f t="shared" si="103"/>
        <v>8.842692591798814E-3</v>
      </c>
      <c r="AY116" s="4">
        <f t="shared" si="104"/>
        <v>-0.3439735885307576</v>
      </c>
      <c r="AZ116" s="4">
        <f t="shared" si="105"/>
        <v>3.1158908390051261</v>
      </c>
      <c r="BA116" s="4">
        <f t="shared" si="106"/>
        <v>178.52739449847078</v>
      </c>
      <c r="BB116" s="4">
        <f t="shared" si="107"/>
        <v>6.6417767388035944</v>
      </c>
      <c r="BC116" s="4">
        <f t="shared" si="108"/>
        <v>5.4020406017978786</v>
      </c>
      <c r="BD116" s="4">
        <f t="shared" si="109"/>
        <v>18.685594079405067</v>
      </c>
      <c r="BE116" s="4">
        <f t="shared" si="110"/>
        <v>105.41391037668217</v>
      </c>
      <c r="BF116" s="4">
        <f t="shared" si="111"/>
        <v>74.586089623317832</v>
      </c>
      <c r="BG116" s="4">
        <f t="shared" si="112"/>
        <v>285.41391037668217</v>
      </c>
    </row>
    <row r="117" spans="1:59" x14ac:dyDescent="0.2">
      <c r="A117" s="3">
        <f t="shared" si="115"/>
        <v>45404</v>
      </c>
      <c r="B117" s="1">
        <f t="shared" si="113"/>
        <v>2024</v>
      </c>
      <c r="C117" s="1">
        <f t="shared" si="116"/>
        <v>4</v>
      </c>
      <c r="D117" s="1">
        <f t="shared" si="117"/>
        <v>22</v>
      </c>
      <c r="E117" s="1">
        <v>12</v>
      </c>
      <c r="F117" s="1">
        <f t="shared" si="60"/>
        <v>2024</v>
      </c>
      <c r="G117" s="1">
        <f t="shared" si="61"/>
        <v>4</v>
      </c>
      <c r="H117" s="1">
        <f t="shared" si="62"/>
        <v>10</v>
      </c>
      <c r="I117" s="1">
        <f t="shared" si="63"/>
        <v>20</v>
      </c>
      <c r="J117" s="1">
        <f t="shared" si="64"/>
        <v>-13</v>
      </c>
      <c r="K117" s="4">
        <f t="shared" si="65"/>
        <v>8877.9166666666279</v>
      </c>
      <c r="L117" s="4">
        <f t="shared" si="66"/>
        <v>0.24306411133926428</v>
      </c>
      <c r="M117" s="4">
        <f t="shared" si="67"/>
        <v>0.95582191646099091</v>
      </c>
      <c r="N117" s="4">
        <f t="shared" si="68"/>
        <v>6.3721461097399387E-2</v>
      </c>
      <c r="O117" s="4">
        <f t="shared" si="69"/>
        <v>1.9970547944307326</v>
      </c>
      <c r="P117" s="4">
        <f t="shared" si="70"/>
        <v>2.0637214610973995</v>
      </c>
      <c r="Q117" s="4">
        <f t="shared" si="71"/>
        <v>30.955821916460991</v>
      </c>
      <c r="R117" s="4">
        <f t="shared" si="72"/>
        <v>283.35120898927676</v>
      </c>
      <c r="S117" s="4">
        <f t="shared" si="73"/>
        <v>1.6698894435546428E-2</v>
      </c>
      <c r="T117" s="4">
        <f t="shared" si="74"/>
        <v>23.43613127655259</v>
      </c>
      <c r="U117" s="4">
        <f t="shared" si="114"/>
        <v>0.40903765470546444</v>
      </c>
      <c r="V117" s="4">
        <f t="shared" si="75"/>
        <v>-252.39538707281577</v>
      </c>
      <c r="W117" s="4">
        <f t="shared" si="76"/>
        <v>-4.4051305212661678</v>
      </c>
      <c r="X117" s="4">
        <f t="shared" si="77"/>
        <v>-4.4051305212661678</v>
      </c>
      <c r="Y117" s="4">
        <f t="shared" si="78"/>
        <v>-4.3892936818413411</v>
      </c>
      <c r="Z117" s="4">
        <f t="shared" si="79"/>
        <v>-4.3892956639604819</v>
      </c>
      <c r="AA117" s="4">
        <f t="shared" si="80"/>
        <v>-4.3735019033403661</v>
      </c>
      <c r="AB117" s="4">
        <f t="shared" si="81"/>
        <v>-250.58320075383548</v>
      </c>
      <c r="AC117" s="4">
        <f t="shared" si="82"/>
        <v>32.768008235441272</v>
      </c>
      <c r="AD117" s="4">
        <f t="shared" si="83"/>
        <v>0.5719096330290675</v>
      </c>
      <c r="AE117" s="4">
        <f t="shared" si="84"/>
        <v>1.8121863189802809</v>
      </c>
      <c r="AF117" s="4">
        <f t="shared" si="85"/>
        <v>7.2487452759211237</v>
      </c>
      <c r="AG117" s="4">
        <f t="shared" si="86"/>
        <v>0.53345398189364124</v>
      </c>
      <c r="AH117" s="4">
        <f t="shared" si="87"/>
        <v>30.564661726953879</v>
      </c>
      <c r="AI117" s="4">
        <f t="shared" si="88"/>
        <v>2.0376441151302584</v>
      </c>
      <c r="AJ117" s="4">
        <f t="shared" si="89"/>
        <v>0.21696322311797114</v>
      </c>
      <c r="AK117" s="4">
        <f t="shared" si="90"/>
        <v>12.43107699421496</v>
      </c>
      <c r="AL117" s="4">
        <f t="shared" si="91"/>
        <v>-0.39116018950711151</v>
      </c>
      <c r="AM117" s="4">
        <f t="shared" si="92"/>
        <v>-0.39116018950711151</v>
      </c>
      <c r="AN117" s="4">
        <f t="shared" si="93"/>
        <v>-1.564640758028446</v>
      </c>
      <c r="AO117" s="4">
        <f t="shared" si="94"/>
        <v>-8.8133860339495698</v>
      </c>
      <c r="AP117" s="4">
        <f t="shared" si="95"/>
        <v>4</v>
      </c>
      <c r="AQ117" s="4">
        <f t="shared" si="96"/>
        <v>2.435359241971554</v>
      </c>
      <c r="AR117" s="4">
        <f t="shared" si="97"/>
        <v>12.040589320699526</v>
      </c>
      <c r="AS117" s="4">
        <f t="shared" si="98"/>
        <v>-4.058932069952581E-2</v>
      </c>
      <c r="AT117" s="4">
        <f t="shared" si="99"/>
        <v>-1.0626259310319202E-2</v>
      </c>
      <c r="AU117" s="4">
        <f t="shared" si="100"/>
        <v>0.66264339751815549</v>
      </c>
      <c r="AV117" s="4">
        <f t="shared" si="101"/>
        <v>1.1250153298167334</v>
      </c>
      <c r="AW117" s="4">
        <f t="shared" si="102"/>
        <v>64.45863028601714</v>
      </c>
      <c r="AX117" s="4">
        <f t="shared" si="103"/>
        <v>8.1808540893469721E-3</v>
      </c>
      <c r="AY117" s="4">
        <f t="shared" si="104"/>
        <v>-0.33981673225900849</v>
      </c>
      <c r="AZ117" s="4">
        <f t="shared" si="105"/>
        <v>3.1175229907503335</v>
      </c>
      <c r="BA117" s="4">
        <f t="shared" si="106"/>
        <v>178.6209099049961</v>
      </c>
      <c r="BB117" s="4">
        <f t="shared" si="107"/>
        <v>6.6603318390301647</v>
      </c>
      <c r="BC117" s="4">
        <f t="shared" si="108"/>
        <v>5.3802574816693616</v>
      </c>
      <c r="BD117" s="4">
        <f t="shared" si="109"/>
        <v>18.700921159729692</v>
      </c>
      <c r="BE117" s="4">
        <f t="shared" si="110"/>
        <v>105.84591217236647</v>
      </c>
      <c r="BF117" s="4">
        <f t="shared" si="111"/>
        <v>74.154087827633532</v>
      </c>
      <c r="BG117" s="4">
        <f t="shared" si="112"/>
        <v>285.84591217236647</v>
      </c>
    </row>
    <row r="118" spans="1:59" x14ac:dyDescent="0.2">
      <c r="A118" s="3">
        <f t="shared" si="115"/>
        <v>45405</v>
      </c>
      <c r="B118" s="1">
        <f t="shared" si="113"/>
        <v>2024</v>
      </c>
      <c r="C118" s="1">
        <f t="shared" si="116"/>
        <v>4</v>
      </c>
      <c r="D118" s="1">
        <f t="shared" si="117"/>
        <v>23</v>
      </c>
      <c r="E118" s="1">
        <v>12</v>
      </c>
      <c r="F118" s="1">
        <f t="shared" si="60"/>
        <v>2024</v>
      </c>
      <c r="G118" s="1">
        <f t="shared" si="61"/>
        <v>4</v>
      </c>
      <c r="H118" s="1">
        <f t="shared" si="62"/>
        <v>10</v>
      </c>
      <c r="I118" s="1">
        <f t="shared" si="63"/>
        <v>20</v>
      </c>
      <c r="J118" s="1">
        <f t="shared" si="64"/>
        <v>-13</v>
      </c>
      <c r="K118" s="4">
        <f t="shared" si="65"/>
        <v>8878.9166666666279</v>
      </c>
      <c r="L118" s="4">
        <f t="shared" si="66"/>
        <v>0.24309148984713561</v>
      </c>
      <c r="M118" s="4">
        <f t="shared" si="67"/>
        <v>1.941469288431108</v>
      </c>
      <c r="N118" s="4">
        <f t="shared" si="68"/>
        <v>0.1294312858954072</v>
      </c>
      <c r="O118" s="4">
        <f t="shared" si="69"/>
        <v>2.0627646192287408</v>
      </c>
      <c r="P118" s="4">
        <f t="shared" si="70"/>
        <v>2.1294312858954072</v>
      </c>
      <c r="Q118" s="4">
        <f t="shared" si="71"/>
        <v>31.941469288431108</v>
      </c>
      <c r="R118" s="4">
        <f t="shared" si="72"/>
        <v>283.35125553274014</v>
      </c>
      <c r="S118" s="4">
        <f t="shared" si="73"/>
        <v>1.6698893340406112E-2</v>
      </c>
      <c r="T118" s="4">
        <f t="shared" si="74"/>
        <v>23.436130920631985</v>
      </c>
      <c r="U118" s="4">
        <f t="shared" si="114"/>
        <v>0.40903764849347801</v>
      </c>
      <c r="V118" s="4">
        <f t="shared" si="75"/>
        <v>-251.40978624430903</v>
      </c>
      <c r="W118" s="4">
        <f t="shared" si="76"/>
        <v>-4.3879285416983418</v>
      </c>
      <c r="X118" s="4">
        <f t="shared" si="77"/>
        <v>-4.3879285416983418</v>
      </c>
      <c r="Y118" s="4">
        <f t="shared" si="78"/>
        <v>-4.3721847616245233</v>
      </c>
      <c r="Z118" s="4">
        <f t="shared" si="79"/>
        <v>-4.3721867088375443</v>
      </c>
      <c r="AA118" s="4">
        <f t="shared" si="80"/>
        <v>-4.3564878422182121</v>
      </c>
      <c r="AB118" s="4">
        <f t="shared" si="81"/>
        <v>-249.60836685915845</v>
      </c>
      <c r="AC118" s="4">
        <f t="shared" si="82"/>
        <v>33.742888673581689</v>
      </c>
      <c r="AD118" s="4">
        <f t="shared" si="83"/>
        <v>0.58892450648790262</v>
      </c>
      <c r="AE118" s="4">
        <f t="shared" si="84"/>
        <v>1.8014193851505809</v>
      </c>
      <c r="AF118" s="4">
        <f t="shared" si="85"/>
        <v>7.2056775406023235</v>
      </c>
      <c r="AG118" s="4">
        <f t="shared" si="86"/>
        <v>0.5498449263902585</v>
      </c>
      <c r="AH118" s="4">
        <f t="shared" si="87"/>
        <v>31.50379366884323</v>
      </c>
      <c r="AI118" s="4">
        <f t="shared" si="88"/>
        <v>2.1002529112562152</v>
      </c>
      <c r="AJ118" s="4">
        <f t="shared" si="89"/>
        <v>0.22276176416472365</v>
      </c>
      <c r="AK118" s="4">
        <f t="shared" si="90"/>
        <v>12.76330892352725</v>
      </c>
      <c r="AL118" s="4">
        <f t="shared" si="91"/>
        <v>-0.43767561958787837</v>
      </c>
      <c r="AM118" s="4">
        <f t="shared" si="92"/>
        <v>-0.43767561958787837</v>
      </c>
      <c r="AN118" s="4">
        <f t="shared" si="93"/>
        <v>-1.7507024783515135</v>
      </c>
      <c r="AO118" s="4">
        <f t="shared" si="94"/>
        <v>-8.956380018953837</v>
      </c>
      <c r="AP118" s="4">
        <f t="shared" si="95"/>
        <v>4</v>
      </c>
      <c r="AQ118" s="4">
        <f t="shared" si="96"/>
        <v>2.2492975216484865</v>
      </c>
      <c r="AR118" s="4">
        <f t="shared" si="97"/>
        <v>12.037488292027474</v>
      </c>
      <c r="AS118" s="4">
        <f t="shared" si="98"/>
        <v>-3.748829202747439E-2</v>
      </c>
      <c r="AT118" s="4">
        <f t="shared" si="99"/>
        <v>-9.8144119024285298E-3</v>
      </c>
      <c r="AU118" s="4">
        <f t="shared" si="100"/>
        <v>0.66264339751815549</v>
      </c>
      <c r="AV118" s="4">
        <f t="shared" si="101"/>
        <v>1.1308277413705867</v>
      </c>
      <c r="AW118" s="4">
        <f t="shared" si="102"/>
        <v>64.791656936846024</v>
      </c>
      <c r="AX118" s="4">
        <f t="shared" si="103"/>
        <v>7.5460720259980405E-3</v>
      </c>
      <c r="AY118" s="4">
        <f t="shared" si="104"/>
        <v>-0.33569015676190522</v>
      </c>
      <c r="AZ118" s="4">
        <f t="shared" si="105"/>
        <v>3.1191171618180622</v>
      </c>
      <c r="BA118" s="4">
        <f t="shared" si="106"/>
        <v>178.7122491789988</v>
      </c>
      <c r="BB118" s="4">
        <f t="shared" si="107"/>
        <v>6.6787612852397062</v>
      </c>
      <c r="BC118" s="4">
        <f t="shared" si="108"/>
        <v>5.3587270067877677</v>
      </c>
      <c r="BD118" s="4">
        <f t="shared" si="109"/>
        <v>18.716249577267181</v>
      </c>
      <c r="BE118" s="4">
        <f t="shared" si="110"/>
        <v>106.27388747364927</v>
      </c>
      <c r="BF118" s="4">
        <f t="shared" si="111"/>
        <v>73.726112526350732</v>
      </c>
      <c r="BG118" s="4">
        <f t="shared" si="112"/>
        <v>286.27388747364927</v>
      </c>
    </row>
    <row r="119" spans="1:59" x14ac:dyDescent="0.2">
      <c r="A119" s="3">
        <f t="shared" si="115"/>
        <v>45406</v>
      </c>
      <c r="B119" s="1">
        <f t="shared" si="113"/>
        <v>2024</v>
      </c>
      <c r="C119" s="1">
        <f t="shared" si="116"/>
        <v>4</v>
      </c>
      <c r="D119" s="1">
        <f t="shared" si="117"/>
        <v>24</v>
      </c>
      <c r="E119" s="1">
        <v>12</v>
      </c>
      <c r="F119" s="1">
        <f t="shared" si="60"/>
        <v>2024</v>
      </c>
      <c r="G119" s="1">
        <f t="shared" si="61"/>
        <v>4</v>
      </c>
      <c r="H119" s="1">
        <f t="shared" si="62"/>
        <v>10</v>
      </c>
      <c r="I119" s="1">
        <f t="shared" si="63"/>
        <v>20</v>
      </c>
      <c r="J119" s="1">
        <f t="shared" si="64"/>
        <v>-13</v>
      </c>
      <c r="K119" s="4">
        <f t="shared" si="65"/>
        <v>8879.9166666666279</v>
      </c>
      <c r="L119" s="4">
        <f t="shared" si="66"/>
        <v>0.24311886835500693</v>
      </c>
      <c r="M119" s="4">
        <f t="shared" si="67"/>
        <v>2.9271166599355638</v>
      </c>
      <c r="N119" s="4">
        <f t="shared" si="68"/>
        <v>0.19514111066237091</v>
      </c>
      <c r="O119" s="4">
        <f t="shared" si="69"/>
        <v>2.1284744439957044</v>
      </c>
      <c r="P119" s="4">
        <f t="shared" si="70"/>
        <v>2.1951411106623713</v>
      </c>
      <c r="Q119" s="4">
        <f t="shared" si="71"/>
        <v>32.927116659935571</v>
      </c>
      <c r="R119" s="4">
        <f t="shared" si="72"/>
        <v>283.35130207620352</v>
      </c>
      <c r="S119" s="4">
        <f t="shared" si="73"/>
        <v>1.6698892245265797E-2</v>
      </c>
      <c r="T119" s="4">
        <f t="shared" si="74"/>
        <v>23.436130564711384</v>
      </c>
      <c r="U119" s="4">
        <f t="shared" si="114"/>
        <v>0.40903764228149164</v>
      </c>
      <c r="V119" s="4">
        <f t="shared" si="75"/>
        <v>-250.42418541626796</v>
      </c>
      <c r="W119" s="4">
        <f t="shared" si="76"/>
        <v>-4.3707265621386426</v>
      </c>
      <c r="X119" s="4">
        <f t="shared" si="77"/>
        <v>-4.3707265621386426</v>
      </c>
      <c r="Y119" s="4">
        <f t="shared" si="78"/>
        <v>-4.3550804236912191</v>
      </c>
      <c r="Z119" s="4">
        <f t="shared" si="79"/>
        <v>-4.3550823347341217</v>
      </c>
      <c r="AA119" s="4">
        <f t="shared" si="80"/>
        <v>-4.3394828910917189</v>
      </c>
      <c r="AB119" s="4">
        <f t="shared" si="81"/>
        <v>-248.63405492878417</v>
      </c>
      <c r="AC119" s="4">
        <f t="shared" si="82"/>
        <v>34.717247147419357</v>
      </c>
      <c r="AD119" s="4">
        <f t="shared" si="83"/>
        <v>0.60593026995107702</v>
      </c>
      <c r="AE119" s="4">
        <f t="shared" si="84"/>
        <v>1.7901304874837862</v>
      </c>
      <c r="AF119" s="4">
        <f t="shared" si="85"/>
        <v>7.1605219499351449</v>
      </c>
      <c r="AG119" s="4">
        <f t="shared" si="86"/>
        <v>0.56626995828840843</v>
      </c>
      <c r="AH119" s="4">
        <f t="shared" si="87"/>
        <v>32.444878674974973</v>
      </c>
      <c r="AI119" s="4">
        <f t="shared" si="88"/>
        <v>2.162991911664998</v>
      </c>
      <c r="AJ119" s="4">
        <f t="shared" si="89"/>
        <v>0.22849920921809622</v>
      </c>
      <c r="AK119" s="4">
        <f t="shared" si="90"/>
        <v>13.092040310273708</v>
      </c>
      <c r="AL119" s="4">
        <f t="shared" si="91"/>
        <v>-0.482237984960598</v>
      </c>
      <c r="AM119" s="4">
        <f t="shared" si="92"/>
        <v>-0.482237984960598</v>
      </c>
      <c r="AN119" s="4">
        <f t="shared" si="93"/>
        <v>-1.928951939842392</v>
      </c>
      <c r="AO119" s="4">
        <f t="shared" si="94"/>
        <v>-9.0894738897775369</v>
      </c>
      <c r="AP119" s="4">
        <f t="shared" si="95"/>
        <v>4</v>
      </c>
      <c r="AQ119" s="4">
        <f t="shared" si="96"/>
        <v>2.071048060157608</v>
      </c>
      <c r="AR119" s="4">
        <f t="shared" si="97"/>
        <v>12.034517467669293</v>
      </c>
      <c r="AS119" s="4">
        <f t="shared" si="98"/>
        <v>-3.4517467669293644E-2</v>
      </c>
      <c r="AT119" s="4">
        <f t="shared" si="99"/>
        <v>-9.0366519041980096E-3</v>
      </c>
      <c r="AU119" s="4">
        <f t="shared" si="100"/>
        <v>0.66264339751815549</v>
      </c>
      <c r="AV119" s="4">
        <f t="shared" si="101"/>
        <v>1.1365776079287642</v>
      </c>
      <c r="AW119" s="4">
        <f t="shared" si="102"/>
        <v>65.121100023392998</v>
      </c>
      <c r="AX119" s="4">
        <f t="shared" si="103"/>
        <v>6.9389431043402295E-3</v>
      </c>
      <c r="AY119" s="4">
        <f t="shared" si="104"/>
        <v>-0.33159552563302852</v>
      </c>
      <c r="AZ119" s="4">
        <f t="shared" si="105"/>
        <v>3.1206697822216576</v>
      </c>
      <c r="BA119" s="4">
        <f t="shared" si="106"/>
        <v>178.80120777531073</v>
      </c>
      <c r="BB119" s="4">
        <f t="shared" si="107"/>
        <v>6.6970600522447326</v>
      </c>
      <c r="BC119" s="4">
        <f t="shared" si="108"/>
        <v>5.3374574154245602</v>
      </c>
      <c r="BD119" s="4">
        <f t="shared" si="109"/>
        <v>18.731577519914026</v>
      </c>
      <c r="BE119" s="4">
        <f t="shared" si="110"/>
        <v>106.69771920483106</v>
      </c>
      <c r="BF119" s="4">
        <f t="shared" si="111"/>
        <v>73.30228079516894</v>
      </c>
      <c r="BG119" s="4">
        <f t="shared" si="112"/>
        <v>286.69771920483106</v>
      </c>
    </row>
    <row r="120" spans="1:59" x14ac:dyDescent="0.2">
      <c r="A120" s="3">
        <f t="shared" si="115"/>
        <v>45407</v>
      </c>
      <c r="B120" s="1">
        <f t="shared" si="113"/>
        <v>2024</v>
      </c>
      <c r="C120" s="1">
        <f t="shared" si="116"/>
        <v>4</v>
      </c>
      <c r="D120" s="1">
        <f t="shared" si="117"/>
        <v>25</v>
      </c>
      <c r="E120" s="1">
        <v>12</v>
      </c>
      <c r="F120" s="1">
        <f t="shared" si="60"/>
        <v>2024</v>
      </c>
      <c r="G120" s="1">
        <f t="shared" si="61"/>
        <v>4</v>
      </c>
      <c r="H120" s="1">
        <f t="shared" si="62"/>
        <v>10</v>
      </c>
      <c r="I120" s="1">
        <f t="shared" si="63"/>
        <v>20</v>
      </c>
      <c r="J120" s="1">
        <f t="shared" si="64"/>
        <v>-13</v>
      </c>
      <c r="K120" s="4">
        <f t="shared" si="65"/>
        <v>8880.9166666666279</v>
      </c>
      <c r="L120" s="4">
        <f t="shared" si="66"/>
        <v>0.24314624686287825</v>
      </c>
      <c r="M120" s="4">
        <f t="shared" si="67"/>
        <v>3.9127640314400196</v>
      </c>
      <c r="N120" s="4">
        <f t="shared" si="68"/>
        <v>0.26085093542933463</v>
      </c>
      <c r="O120" s="4">
        <f t="shared" si="69"/>
        <v>2.194184268762668</v>
      </c>
      <c r="P120" s="4">
        <f t="shared" si="70"/>
        <v>2.2608509354293354</v>
      </c>
      <c r="Q120" s="4">
        <f t="shared" si="71"/>
        <v>33.912764031440034</v>
      </c>
      <c r="R120" s="4">
        <f t="shared" si="72"/>
        <v>283.35134861966691</v>
      </c>
      <c r="S120" s="4">
        <f t="shared" si="73"/>
        <v>1.6698891150125482E-2</v>
      </c>
      <c r="T120" s="4">
        <f t="shared" si="74"/>
        <v>23.436130208790782</v>
      </c>
      <c r="U120" s="4">
        <f t="shared" si="114"/>
        <v>0.40903763606950527</v>
      </c>
      <c r="V120" s="4">
        <f t="shared" si="75"/>
        <v>-249.43858458822689</v>
      </c>
      <c r="W120" s="4">
        <f t="shared" si="76"/>
        <v>-4.3535245825789435</v>
      </c>
      <c r="X120" s="4">
        <f t="shared" si="77"/>
        <v>-4.3535245825789435</v>
      </c>
      <c r="Y120" s="4">
        <f t="shared" si="78"/>
        <v>-4.3379806359129454</v>
      </c>
      <c r="Z120" s="4">
        <f t="shared" si="79"/>
        <v>-4.3379825095939042</v>
      </c>
      <c r="AA120" s="4">
        <f t="shared" si="80"/>
        <v>-4.3224869838064439</v>
      </c>
      <c r="AB120" s="4">
        <f t="shared" si="81"/>
        <v>-247.66026117234225</v>
      </c>
      <c r="AC120" s="4">
        <f t="shared" si="82"/>
        <v>35.691087447324662</v>
      </c>
      <c r="AD120" s="4">
        <f t="shared" si="83"/>
        <v>0.62292698957303361</v>
      </c>
      <c r="AE120" s="4">
        <f t="shared" si="84"/>
        <v>1.7783234158846284</v>
      </c>
      <c r="AF120" s="4">
        <f t="shared" si="85"/>
        <v>7.1132936635385136</v>
      </c>
      <c r="AG120" s="4">
        <f t="shared" si="86"/>
        <v>0.58272988078827836</v>
      </c>
      <c r="AH120" s="4">
        <f t="shared" si="87"/>
        <v>33.387962765329945</v>
      </c>
      <c r="AI120" s="4">
        <f t="shared" si="88"/>
        <v>2.2258641843553297</v>
      </c>
      <c r="AJ120" s="4">
        <f t="shared" si="89"/>
        <v>0.23417397202273127</v>
      </c>
      <c r="AK120" s="4">
        <f t="shared" si="90"/>
        <v>13.41718026871712</v>
      </c>
      <c r="AL120" s="4">
        <f t="shared" si="91"/>
        <v>-0.5248012661100887</v>
      </c>
      <c r="AM120" s="4">
        <f t="shared" si="92"/>
        <v>-0.5248012661100887</v>
      </c>
      <c r="AN120" s="4">
        <f t="shared" si="93"/>
        <v>-2.0992050644403548</v>
      </c>
      <c r="AO120" s="4">
        <f t="shared" si="94"/>
        <v>-9.2124987279788684</v>
      </c>
      <c r="AP120" s="4">
        <f t="shared" si="95"/>
        <v>4</v>
      </c>
      <c r="AQ120" s="4">
        <f t="shared" si="96"/>
        <v>1.9007949355596452</v>
      </c>
      <c r="AR120" s="4">
        <f t="shared" si="97"/>
        <v>12.03167991559266</v>
      </c>
      <c r="AS120" s="4">
        <f t="shared" si="98"/>
        <v>-3.16799155926617E-2</v>
      </c>
      <c r="AT120" s="4">
        <f t="shared" si="99"/>
        <v>-8.2937825076875617E-3</v>
      </c>
      <c r="AU120" s="4">
        <f t="shared" si="100"/>
        <v>0.66264339751815549</v>
      </c>
      <c r="AV120" s="4">
        <f t="shared" si="101"/>
        <v>1.1422634260194895</v>
      </c>
      <c r="AW120" s="4">
        <f t="shared" si="102"/>
        <v>65.446873403070697</v>
      </c>
      <c r="AX120" s="4">
        <f t="shared" si="103"/>
        <v>6.3600249519691178E-3</v>
      </c>
      <c r="AY120" s="4">
        <f t="shared" si="104"/>
        <v>-0.32753449814074331</v>
      </c>
      <c r="AZ120" s="4">
        <f t="shared" si="105"/>
        <v>3.12217721548704</v>
      </c>
      <c r="BA120" s="4">
        <f t="shared" si="106"/>
        <v>178.88757733931476</v>
      </c>
      <c r="BB120" s="4">
        <f t="shared" si="107"/>
        <v>6.7152229874246112</v>
      </c>
      <c r="BC120" s="4">
        <f t="shared" si="108"/>
        <v>5.3164569281680487</v>
      </c>
      <c r="BD120" s="4">
        <f t="shared" si="109"/>
        <v>18.746902903017272</v>
      </c>
      <c r="BE120" s="4">
        <f t="shared" si="110"/>
        <v>107.11728989079894</v>
      </c>
      <c r="BF120" s="4">
        <f t="shared" si="111"/>
        <v>72.882710109201057</v>
      </c>
      <c r="BG120" s="4">
        <f t="shared" si="112"/>
        <v>287.11728989079893</v>
      </c>
    </row>
    <row r="121" spans="1:59" x14ac:dyDescent="0.2">
      <c r="A121" s="3">
        <f t="shared" si="115"/>
        <v>45408</v>
      </c>
      <c r="B121" s="1">
        <f t="shared" si="113"/>
        <v>2024</v>
      </c>
      <c r="C121" s="1">
        <f t="shared" si="116"/>
        <v>4</v>
      </c>
      <c r="D121" s="1">
        <f t="shared" si="117"/>
        <v>26</v>
      </c>
      <c r="E121" s="1">
        <v>12</v>
      </c>
      <c r="F121" s="1">
        <f t="shared" si="60"/>
        <v>2024</v>
      </c>
      <c r="G121" s="1">
        <f t="shared" si="61"/>
        <v>4</v>
      </c>
      <c r="H121" s="1">
        <f t="shared" si="62"/>
        <v>10</v>
      </c>
      <c r="I121" s="1">
        <f t="shared" si="63"/>
        <v>20</v>
      </c>
      <c r="J121" s="1">
        <f t="shared" si="64"/>
        <v>-13</v>
      </c>
      <c r="K121" s="4">
        <f t="shared" si="65"/>
        <v>8881.9166666666279</v>
      </c>
      <c r="L121" s="4">
        <f t="shared" si="66"/>
        <v>0.24317362537074957</v>
      </c>
      <c r="M121" s="4">
        <f t="shared" si="67"/>
        <v>4.8984114024788141</v>
      </c>
      <c r="N121" s="4">
        <f t="shared" si="68"/>
        <v>0.32656076016525426</v>
      </c>
      <c r="O121" s="4">
        <f t="shared" si="69"/>
        <v>2.2598940934985876</v>
      </c>
      <c r="P121" s="4">
        <f t="shared" si="70"/>
        <v>2.326560760165254</v>
      </c>
      <c r="Q121" s="4">
        <f t="shared" si="71"/>
        <v>34.898411402478814</v>
      </c>
      <c r="R121" s="4">
        <f t="shared" si="72"/>
        <v>283.35139516313023</v>
      </c>
      <c r="S121" s="4">
        <f t="shared" si="73"/>
        <v>1.669889005498517E-2</v>
      </c>
      <c r="T121" s="4">
        <f t="shared" si="74"/>
        <v>23.436129852870181</v>
      </c>
      <c r="U121" s="4">
        <f t="shared" si="114"/>
        <v>0.4090376298575189</v>
      </c>
      <c r="V121" s="4">
        <f t="shared" si="75"/>
        <v>-248.45298376065142</v>
      </c>
      <c r="W121" s="4">
        <f t="shared" si="76"/>
        <v>-4.3363226030273703</v>
      </c>
      <c r="X121" s="4">
        <f t="shared" si="77"/>
        <v>-4.3363226030273703</v>
      </c>
      <c r="Y121" s="4">
        <f t="shared" si="78"/>
        <v>-4.3208853649270873</v>
      </c>
      <c r="Z121" s="4">
        <f t="shared" si="79"/>
        <v>-4.3208872001283565</v>
      </c>
      <c r="AA121" s="4">
        <f t="shared" si="80"/>
        <v>-4.3055000517939073</v>
      </c>
      <c r="AB121" s="4">
        <f t="shared" si="81"/>
        <v>-246.68698166114822</v>
      </c>
      <c r="AC121" s="4">
        <f t="shared" si="82"/>
        <v>36.664413501982011</v>
      </c>
      <c r="AD121" s="4">
        <f t="shared" si="83"/>
        <v>0.63991473392225062</v>
      </c>
      <c r="AE121" s="4">
        <f t="shared" si="84"/>
        <v>1.7660020995031971</v>
      </c>
      <c r="AF121" s="4">
        <f t="shared" si="85"/>
        <v>7.0640083980127883</v>
      </c>
      <c r="AG121" s="4">
        <f t="shared" si="86"/>
        <v>0.5992254578921058</v>
      </c>
      <c r="AH121" s="4">
        <f t="shared" si="87"/>
        <v>34.333089714011891</v>
      </c>
      <c r="AI121" s="4">
        <f t="shared" si="88"/>
        <v>2.2888726476007926</v>
      </c>
      <c r="AJ121" s="4">
        <f t="shared" si="89"/>
        <v>0.23978447255387023</v>
      </c>
      <c r="AK121" s="4">
        <f t="shared" si="90"/>
        <v>13.738638270107288</v>
      </c>
      <c r="AL121" s="4">
        <f t="shared" si="91"/>
        <v>-0.56532168846692343</v>
      </c>
      <c r="AM121" s="4">
        <f t="shared" si="92"/>
        <v>-0.56532168846692343</v>
      </c>
      <c r="AN121" s="4">
        <f t="shared" si="93"/>
        <v>-2.2612867538676937</v>
      </c>
      <c r="AO121" s="4">
        <f t="shared" si="94"/>
        <v>-9.3252951518804821</v>
      </c>
      <c r="AP121" s="4">
        <f t="shared" si="95"/>
        <v>4</v>
      </c>
      <c r="AQ121" s="4">
        <f t="shared" si="96"/>
        <v>1.7387132461323063</v>
      </c>
      <c r="AR121" s="4">
        <f t="shared" si="97"/>
        <v>12.028978554102205</v>
      </c>
      <c r="AS121" s="4">
        <f t="shared" si="98"/>
        <v>-2.8978554102204956E-2</v>
      </c>
      <c r="AT121" s="4">
        <f t="shared" si="99"/>
        <v>-7.5865677232617879E-3</v>
      </c>
      <c r="AU121" s="4">
        <f t="shared" si="100"/>
        <v>0.66264339751815549</v>
      </c>
      <c r="AV121" s="4">
        <f t="shared" si="101"/>
        <v>1.1478837010544662</v>
      </c>
      <c r="AW121" s="4">
        <f t="shared" si="102"/>
        <v>65.768891442277607</v>
      </c>
      <c r="AX121" s="4">
        <f t="shared" si="103"/>
        <v>5.8098356057419325E-3</v>
      </c>
      <c r="AY121" s="4">
        <f t="shared" si="104"/>
        <v>-0.32350872821935617</v>
      </c>
      <c r="AZ121" s="4">
        <f t="shared" si="105"/>
        <v>3.1236357620898705</v>
      </c>
      <c r="BA121" s="4">
        <f t="shared" si="106"/>
        <v>178.97114590388009</v>
      </c>
      <c r="BB121" s="4">
        <f t="shared" si="107"/>
        <v>6.733244809959972</v>
      </c>
      <c r="BC121" s="4">
        <f t="shared" si="108"/>
        <v>5.2957337441422325</v>
      </c>
      <c r="BD121" s="4">
        <f t="shared" si="109"/>
        <v>18.762223364062177</v>
      </c>
      <c r="BE121" s="4">
        <f t="shared" si="110"/>
        <v>107.53248166937503</v>
      </c>
      <c r="BF121" s="4">
        <f t="shared" si="111"/>
        <v>72.467518330624969</v>
      </c>
      <c r="BG121" s="4">
        <f t="shared" si="112"/>
        <v>287.53248166937504</v>
      </c>
    </row>
    <row r="122" spans="1:59" x14ac:dyDescent="0.2">
      <c r="A122" s="3">
        <f t="shared" si="115"/>
        <v>45409</v>
      </c>
      <c r="B122" s="1">
        <f t="shared" si="113"/>
        <v>2024</v>
      </c>
      <c r="C122" s="1">
        <f t="shared" si="116"/>
        <v>4</v>
      </c>
      <c r="D122" s="1">
        <f t="shared" si="117"/>
        <v>27</v>
      </c>
      <c r="E122" s="1">
        <v>12</v>
      </c>
      <c r="F122" s="1">
        <f t="shared" si="60"/>
        <v>2024</v>
      </c>
      <c r="G122" s="1">
        <f t="shared" si="61"/>
        <v>4</v>
      </c>
      <c r="H122" s="1">
        <f t="shared" si="62"/>
        <v>10</v>
      </c>
      <c r="I122" s="1">
        <f t="shared" si="63"/>
        <v>20</v>
      </c>
      <c r="J122" s="1">
        <f t="shared" si="64"/>
        <v>-13</v>
      </c>
      <c r="K122" s="4">
        <f t="shared" si="65"/>
        <v>8882.9166666666279</v>
      </c>
      <c r="L122" s="4">
        <f t="shared" si="66"/>
        <v>0.2432010038786209</v>
      </c>
      <c r="M122" s="4">
        <f t="shared" si="67"/>
        <v>5.8840587739832699</v>
      </c>
      <c r="N122" s="4">
        <f t="shared" si="68"/>
        <v>0.392270584932218</v>
      </c>
      <c r="O122" s="4">
        <f t="shared" si="69"/>
        <v>2.3256039182655512</v>
      </c>
      <c r="P122" s="4">
        <f t="shared" si="70"/>
        <v>2.3922705849322181</v>
      </c>
      <c r="Q122" s="4">
        <f t="shared" si="71"/>
        <v>35.88405877398327</v>
      </c>
      <c r="R122" s="4">
        <f t="shared" si="72"/>
        <v>283.35144170659362</v>
      </c>
      <c r="S122" s="4">
        <f t="shared" si="73"/>
        <v>1.6698888959844855E-2</v>
      </c>
      <c r="T122" s="4">
        <f t="shared" si="74"/>
        <v>23.436129496949576</v>
      </c>
      <c r="U122" s="4">
        <f t="shared" si="114"/>
        <v>0.40903762364553248</v>
      </c>
      <c r="V122" s="4">
        <f t="shared" si="75"/>
        <v>-247.46738293261035</v>
      </c>
      <c r="W122" s="4">
        <f t="shared" si="76"/>
        <v>-4.3191206234676711</v>
      </c>
      <c r="X122" s="4">
        <f t="shared" si="77"/>
        <v>-4.3191206234676711</v>
      </c>
      <c r="Y122" s="4">
        <f t="shared" si="78"/>
        <v>-4.3037945761099143</v>
      </c>
      <c r="Z122" s="4">
        <f t="shared" si="79"/>
        <v>-4.303796371789538</v>
      </c>
      <c r="AA122" s="4">
        <f t="shared" si="80"/>
        <v>-4.2885220240599393</v>
      </c>
      <c r="AB122" s="4">
        <f t="shared" si="81"/>
        <v>-245.71421232753582</v>
      </c>
      <c r="AC122" s="4">
        <f t="shared" si="82"/>
        <v>37.6372293790578</v>
      </c>
      <c r="AD122" s="4">
        <f t="shared" si="83"/>
        <v>0.65689357399289949</v>
      </c>
      <c r="AE122" s="4">
        <f t="shared" si="84"/>
        <v>1.7531706050745299</v>
      </c>
      <c r="AF122" s="4">
        <f t="shared" si="85"/>
        <v>7.0126824202981197</v>
      </c>
      <c r="AG122" s="4">
        <f t="shared" si="86"/>
        <v>0.61575741325252853</v>
      </c>
      <c r="AH122" s="4">
        <f t="shared" si="87"/>
        <v>35.280300983262791</v>
      </c>
      <c r="AI122" s="4">
        <f t="shared" si="88"/>
        <v>2.3520200655508527</v>
      </c>
      <c r="AJ122" s="4">
        <f t="shared" si="89"/>
        <v>0.24532913740535137</v>
      </c>
      <c r="AK122" s="4">
        <f t="shared" si="90"/>
        <v>14.05632416491169</v>
      </c>
      <c r="AL122" s="4">
        <f t="shared" si="91"/>
        <v>-0.60375779072047919</v>
      </c>
      <c r="AM122" s="4">
        <f t="shared" si="92"/>
        <v>-0.60375779072047919</v>
      </c>
      <c r="AN122" s="4">
        <f t="shared" si="93"/>
        <v>-2.4150311628819168</v>
      </c>
      <c r="AO122" s="4">
        <f t="shared" si="94"/>
        <v>-9.4277135831800365</v>
      </c>
      <c r="AP122" s="4">
        <f t="shared" si="95"/>
        <v>4</v>
      </c>
      <c r="AQ122" s="4">
        <f t="shared" si="96"/>
        <v>1.5849688371180832</v>
      </c>
      <c r="AR122" s="4">
        <f t="shared" si="97"/>
        <v>12.026416147285302</v>
      </c>
      <c r="AS122" s="4">
        <f t="shared" si="98"/>
        <v>-2.6416147285301506E-2</v>
      </c>
      <c r="AT122" s="4">
        <f t="shared" si="99"/>
        <v>-6.9157311873040972E-3</v>
      </c>
      <c r="AU122" s="4">
        <f t="shared" si="100"/>
        <v>0.66264339751815549</v>
      </c>
      <c r="AV122" s="4">
        <f t="shared" si="101"/>
        <v>1.1534369470557515</v>
      </c>
      <c r="AW122" s="4">
        <f t="shared" si="102"/>
        <v>66.087069000749153</v>
      </c>
      <c r="AX122" s="4">
        <f t="shared" si="103"/>
        <v>5.2888530417455493E-3</v>
      </c>
      <c r="AY122" s="4">
        <f t="shared" si="104"/>
        <v>-0.31951986343939986</v>
      </c>
      <c r="AZ122" s="4">
        <f t="shared" si="105"/>
        <v>3.1250416634837879</v>
      </c>
      <c r="BA122" s="4">
        <f t="shared" si="106"/>
        <v>179.05169812016311</v>
      </c>
      <c r="BB122" s="4">
        <f t="shared" si="107"/>
        <v>6.7511201105135097</v>
      </c>
      <c r="BC122" s="4">
        <f t="shared" si="108"/>
        <v>5.2752960367717918</v>
      </c>
      <c r="BD122" s="4">
        <f t="shared" si="109"/>
        <v>18.777536257798811</v>
      </c>
      <c r="BE122" s="4">
        <f t="shared" si="110"/>
        <v>107.94317630938311</v>
      </c>
      <c r="BF122" s="4">
        <f t="shared" si="111"/>
        <v>72.056823690616895</v>
      </c>
      <c r="BG122" s="4">
        <f t="shared" si="112"/>
        <v>287.94317630938309</v>
      </c>
    </row>
    <row r="123" spans="1:59" x14ac:dyDescent="0.2">
      <c r="A123" s="3">
        <f t="shared" si="115"/>
        <v>45410</v>
      </c>
      <c r="B123" s="1">
        <f t="shared" si="113"/>
        <v>2024</v>
      </c>
      <c r="C123" s="1">
        <f t="shared" si="116"/>
        <v>4</v>
      </c>
      <c r="D123" s="1">
        <f t="shared" si="117"/>
        <v>28</v>
      </c>
      <c r="E123" s="1">
        <v>12</v>
      </c>
      <c r="F123" s="1">
        <f t="shared" si="60"/>
        <v>2024</v>
      </c>
      <c r="G123" s="1">
        <f t="shared" si="61"/>
        <v>4</v>
      </c>
      <c r="H123" s="1">
        <f t="shared" si="62"/>
        <v>10</v>
      </c>
      <c r="I123" s="1">
        <f t="shared" si="63"/>
        <v>20</v>
      </c>
      <c r="J123" s="1">
        <f t="shared" si="64"/>
        <v>-13</v>
      </c>
      <c r="K123" s="4">
        <f t="shared" si="65"/>
        <v>8883.9166666666279</v>
      </c>
      <c r="L123" s="4">
        <f t="shared" si="66"/>
        <v>0.24322838238649222</v>
      </c>
      <c r="M123" s="4">
        <f t="shared" si="67"/>
        <v>6.8697061454877257</v>
      </c>
      <c r="N123" s="4">
        <f t="shared" si="68"/>
        <v>0.45798040969918169</v>
      </c>
      <c r="O123" s="4">
        <f t="shared" si="69"/>
        <v>2.3913137430325149</v>
      </c>
      <c r="P123" s="4">
        <f t="shared" si="70"/>
        <v>2.4579804096991822</v>
      </c>
      <c r="Q123" s="4">
        <f t="shared" si="71"/>
        <v>36.869706145487733</v>
      </c>
      <c r="R123" s="4">
        <f t="shared" si="72"/>
        <v>283.351488250057</v>
      </c>
      <c r="S123" s="4">
        <f t="shared" si="73"/>
        <v>1.669888786470454E-2</v>
      </c>
      <c r="T123" s="4">
        <f t="shared" si="74"/>
        <v>23.436129141028974</v>
      </c>
      <c r="U123" s="4">
        <f t="shared" si="114"/>
        <v>0.40903761743354611</v>
      </c>
      <c r="V123" s="4">
        <f t="shared" si="75"/>
        <v>-246.48178210456928</v>
      </c>
      <c r="W123" s="4">
        <f t="shared" si="76"/>
        <v>-4.301918643907972</v>
      </c>
      <c r="X123" s="4">
        <f t="shared" si="77"/>
        <v>-4.301918643907972</v>
      </c>
      <c r="Y123" s="4">
        <f t="shared" si="78"/>
        <v>-4.2867082336386675</v>
      </c>
      <c r="Z123" s="4">
        <f t="shared" si="79"/>
        <v>-4.2867099888320039</v>
      </c>
      <c r="AA123" s="4">
        <f t="shared" si="80"/>
        <v>-4.2715528272617025</v>
      </c>
      <c r="AB123" s="4">
        <f t="shared" si="81"/>
        <v>-244.74194896926994</v>
      </c>
      <c r="AC123" s="4">
        <f t="shared" si="82"/>
        <v>38.609539280787061</v>
      </c>
      <c r="AD123" s="4">
        <f t="shared" si="83"/>
        <v>0.67386358312781769</v>
      </c>
      <c r="AE123" s="4">
        <f t="shared" si="84"/>
        <v>1.7398331352993281</v>
      </c>
      <c r="AF123" s="4">
        <f t="shared" si="85"/>
        <v>6.9593325411973126</v>
      </c>
      <c r="AG123" s="4">
        <f t="shared" si="86"/>
        <v>0.63232642893942337</v>
      </c>
      <c r="AH123" s="4">
        <f t="shared" si="87"/>
        <v>36.229635652807922</v>
      </c>
      <c r="AI123" s="4">
        <f t="shared" si="88"/>
        <v>2.4153090435205282</v>
      </c>
      <c r="AJ123" s="4">
        <f t="shared" si="89"/>
        <v>0.25080640018014128</v>
      </c>
      <c r="AK123" s="4">
        <f t="shared" si="90"/>
        <v>14.370148205191265</v>
      </c>
      <c r="AL123" s="4">
        <f t="shared" si="91"/>
        <v>-0.64007049267981131</v>
      </c>
      <c r="AM123" s="4">
        <f t="shared" si="92"/>
        <v>-0.64007049267981131</v>
      </c>
      <c r="AN123" s="4">
        <f t="shared" si="93"/>
        <v>-2.5602819707192452</v>
      </c>
      <c r="AO123" s="4">
        <f t="shared" si="94"/>
        <v>-9.5196145119165578</v>
      </c>
      <c r="AP123" s="4">
        <f t="shared" si="95"/>
        <v>4</v>
      </c>
      <c r="AQ123" s="4">
        <f t="shared" si="96"/>
        <v>1.4397180292807548</v>
      </c>
      <c r="AR123" s="4">
        <f t="shared" si="97"/>
        <v>12.023995300488012</v>
      </c>
      <c r="AS123" s="4">
        <f t="shared" si="98"/>
        <v>-2.3995300488013349E-2</v>
      </c>
      <c r="AT123" s="4">
        <f t="shared" si="99"/>
        <v>-6.281954977818526E-3</v>
      </c>
      <c r="AU123" s="4">
        <f t="shared" si="100"/>
        <v>0.66264339751815549</v>
      </c>
      <c r="AV123" s="4">
        <f t="shared" si="101"/>
        <v>1.1589216863530007</v>
      </c>
      <c r="AW123" s="4">
        <f t="shared" si="102"/>
        <v>66.401321414211083</v>
      </c>
      <c r="AX123" s="4">
        <f t="shared" si="103"/>
        <v>4.7975147569299355E-3</v>
      </c>
      <c r="AY123" s="4">
        <f t="shared" si="104"/>
        <v>-0.31556954399817116</v>
      </c>
      <c r="AZ123" s="4">
        <f t="shared" si="105"/>
        <v>3.1263911067527568</v>
      </c>
      <c r="BA123" s="4">
        <f t="shared" si="106"/>
        <v>179.12901552416736</v>
      </c>
      <c r="BB123" s="4">
        <f t="shared" si="107"/>
        <v>6.7688433511963924</v>
      </c>
      <c r="BC123" s="4">
        <f t="shared" si="108"/>
        <v>5.2551519492916201</v>
      </c>
      <c r="BD123" s="4">
        <f t="shared" si="109"/>
        <v>18.792838651684406</v>
      </c>
      <c r="BE123" s="4">
        <f t="shared" si="110"/>
        <v>108.34925523042105</v>
      </c>
      <c r="BF123" s="4">
        <f t="shared" si="111"/>
        <v>71.650744769578949</v>
      </c>
      <c r="BG123" s="4">
        <f t="shared" si="112"/>
        <v>288.34925523042102</v>
      </c>
    </row>
    <row r="124" spans="1:59" x14ac:dyDescent="0.2">
      <c r="A124" s="3">
        <f t="shared" si="115"/>
        <v>45411</v>
      </c>
      <c r="B124" s="1">
        <f t="shared" si="113"/>
        <v>2024</v>
      </c>
      <c r="C124" s="1">
        <f t="shared" si="116"/>
        <v>4</v>
      </c>
      <c r="D124" s="1">
        <f t="shared" si="117"/>
        <v>29</v>
      </c>
      <c r="E124" s="1">
        <v>12</v>
      </c>
      <c r="F124" s="1">
        <f t="shared" si="60"/>
        <v>2024</v>
      </c>
      <c r="G124" s="1">
        <f t="shared" si="61"/>
        <v>4</v>
      </c>
      <c r="H124" s="1">
        <f t="shared" si="62"/>
        <v>10</v>
      </c>
      <c r="I124" s="1">
        <f t="shared" si="63"/>
        <v>20</v>
      </c>
      <c r="J124" s="1">
        <f t="shared" si="64"/>
        <v>-13</v>
      </c>
      <c r="K124" s="4">
        <f t="shared" si="65"/>
        <v>8884.9166666666279</v>
      </c>
      <c r="L124" s="4">
        <f t="shared" si="66"/>
        <v>0.24325576089436352</v>
      </c>
      <c r="M124" s="4">
        <f t="shared" si="67"/>
        <v>7.8553535169921815</v>
      </c>
      <c r="N124" s="4">
        <f t="shared" si="68"/>
        <v>0.52369023446614549</v>
      </c>
      <c r="O124" s="4">
        <f t="shared" si="69"/>
        <v>2.4570235677994789</v>
      </c>
      <c r="P124" s="4">
        <f t="shared" si="70"/>
        <v>2.5236902344661463</v>
      </c>
      <c r="Q124" s="4">
        <f t="shared" si="71"/>
        <v>37.855353516992196</v>
      </c>
      <c r="R124" s="4">
        <f t="shared" si="72"/>
        <v>283.35153479352039</v>
      </c>
      <c r="S124" s="4">
        <f t="shared" si="73"/>
        <v>1.6698886769564224E-2</v>
      </c>
      <c r="T124" s="4">
        <f t="shared" si="74"/>
        <v>23.436128785108373</v>
      </c>
      <c r="U124" s="4">
        <f t="shared" si="114"/>
        <v>0.40903761122155974</v>
      </c>
      <c r="V124" s="4">
        <f t="shared" si="75"/>
        <v>-245.4961812765282</v>
      </c>
      <c r="W124" s="4">
        <f t="shared" si="76"/>
        <v>-4.2847166643482728</v>
      </c>
      <c r="X124" s="4">
        <f t="shared" si="77"/>
        <v>-4.2847166643482728</v>
      </c>
      <c r="Y124" s="4">
        <f t="shared" si="78"/>
        <v>-4.2696263004731358</v>
      </c>
      <c r="Z124" s="4">
        <f t="shared" si="79"/>
        <v>-4.2696280142941827</v>
      </c>
      <c r="AA124" s="4">
        <f t="shared" si="80"/>
        <v>-4.25459238570485</v>
      </c>
      <c r="AB124" s="4">
        <f t="shared" si="81"/>
        <v>-243.77018724938398</v>
      </c>
      <c r="AC124" s="4">
        <f t="shared" si="82"/>
        <v>39.581347544136406</v>
      </c>
      <c r="AD124" s="4">
        <f t="shared" si="83"/>
        <v>0.69082483702135189</v>
      </c>
      <c r="AE124" s="4">
        <f t="shared" si="84"/>
        <v>1.7259940271442105</v>
      </c>
      <c r="AF124" s="4">
        <f t="shared" si="85"/>
        <v>6.9039761085768419</v>
      </c>
      <c r="AG124" s="4">
        <f t="shared" si="86"/>
        <v>0.64893314429157078</v>
      </c>
      <c r="AH124" s="4">
        <f t="shared" si="87"/>
        <v>37.181130354061075</v>
      </c>
      <c r="AI124" s="4">
        <f t="shared" si="88"/>
        <v>2.4787420236040716</v>
      </c>
      <c r="AJ124" s="4">
        <f t="shared" si="89"/>
        <v>0.25621470193954321</v>
      </c>
      <c r="AK124" s="4">
        <f t="shared" si="90"/>
        <v>14.680021070338174</v>
      </c>
      <c r="AL124" s="4">
        <f t="shared" si="91"/>
        <v>-0.67422316293112061</v>
      </c>
      <c r="AM124" s="4">
        <f t="shared" si="92"/>
        <v>-0.67422316293112061</v>
      </c>
      <c r="AN124" s="4">
        <f t="shared" si="93"/>
        <v>-2.6968926517244824</v>
      </c>
      <c r="AO124" s="4">
        <f t="shared" si="94"/>
        <v>-9.6008687603013243</v>
      </c>
      <c r="AP124" s="4">
        <f t="shared" si="95"/>
        <v>4</v>
      </c>
      <c r="AQ124" s="4">
        <f t="shared" si="96"/>
        <v>1.3031073482755176</v>
      </c>
      <c r="AR124" s="4">
        <f t="shared" si="97"/>
        <v>12.021718455804592</v>
      </c>
      <c r="AS124" s="4">
        <f t="shared" si="98"/>
        <v>-2.171845580459264E-2</v>
      </c>
      <c r="AT124" s="4">
        <f t="shared" si="99"/>
        <v>-5.6858784335852364E-3</v>
      </c>
      <c r="AU124" s="4">
        <f t="shared" si="100"/>
        <v>0.66264339751815549</v>
      </c>
      <c r="AV124" s="4">
        <f t="shared" si="101"/>
        <v>1.1643364493096531</v>
      </c>
      <c r="AW124" s="4">
        <f t="shared" si="102"/>
        <v>66.711564478691031</v>
      </c>
      <c r="AX124" s="4">
        <f t="shared" si="103"/>
        <v>4.3362173971047049E-3</v>
      </c>
      <c r="AY124" s="4">
        <f t="shared" si="104"/>
        <v>-0.3116594016914338</v>
      </c>
      <c r="AZ124" s="4">
        <f t="shared" si="105"/>
        <v>3.1276802299514399</v>
      </c>
      <c r="BA124" s="4">
        <f t="shared" si="106"/>
        <v>179.20287684272432</v>
      </c>
      <c r="BB124" s="4">
        <f t="shared" si="107"/>
        <v>6.78640886601851</v>
      </c>
      <c r="BC124" s="4">
        <f t="shared" si="108"/>
        <v>5.2353095897860822</v>
      </c>
      <c r="BD124" s="4">
        <f t="shared" si="109"/>
        <v>18.8081273218231</v>
      </c>
      <c r="BE124" s="4">
        <f t="shared" si="110"/>
        <v>108.75059952860541</v>
      </c>
      <c r="BF124" s="4">
        <f t="shared" si="111"/>
        <v>71.249400471394594</v>
      </c>
      <c r="BG124" s="4">
        <f t="shared" si="112"/>
        <v>288.75059952860539</v>
      </c>
    </row>
    <row r="125" spans="1:59" x14ac:dyDescent="0.2">
      <c r="A125" s="3">
        <f t="shared" si="115"/>
        <v>45412</v>
      </c>
      <c r="B125" s="1">
        <f t="shared" si="113"/>
        <v>2024</v>
      </c>
      <c r="C125" s="1">
        <f t="shared" si="116"/>
        <v>4</v>
      </c>
      <c r="D125" s="1">
        <f t="shared" si="117"/>
        <v>30</v>
      </c>
      <c r="E125" s="1">
        <v>12</v>
      </c>
      <c r="F125" s="1">
        <f t="shared" si="60"/>
        <v>2024</v>
      </c>
      <c r="G125" s="1">
        <f t="shared" si="61"/>
        <v>4</v>
      </c>
      <c r="H125" s="1">
        <f t="shared" si="62"/>
        <v>10</v>
      </c>
      <c r="I125" s="1">
        <f t="shared" si="63"/>
        <v>20</v>
      </c>
      <c r="J125" s="1">
        <f t="shared" si="64"/>
        <v>-13</v>
      </c>
      <c r="K125" s="4">
        <f t="shared" si="65"/>
        <v>8885.9166666666279</v>
      </c>
      <c r="L125" s="4">
        <f t="shared" si="66"/>
        <v>0.24328313940223484</v>
      </c>
      <c r="M125" s="4">
        <f t="shared" si="67"/>
        <v>8.8410008884966373</v>
      </c>
      <c r="N125" s="4">
        <f t="shared" si="68"/>
        <v>0.58940005923310912</v>
      </c>
      <c r="O125" s="4">
        <f t="shared" si="69"/>
        <v>2.5227333925664426</v>
      </c>
      <c r="P125" s="4">
        <f t="shared" si="70"/>
        <v>2.5894000592331086</v>
      </c>
      <c r="Q125" s="4">
        <f t="shared" si="71"/>
        <v>38.84100088849663</v>
      </c>
      <c r="R125" s="4">
        <f t="shared" si="72"/>
        <v>283.35158133698377</v>
      </c>
      <c r="S125" s="4">
        <f t="shared" si="73"/>
        <v>1.6698885674423909E-2</v>
      </c>
      <c r="T125" s="4">
        <f t="shared" si="74"/>
        <v>23.436128429187772</v>
      </c>
      <c r="U125" s="4">
        <f t="shared" si="114"/>
        <v>0.40903760500957337</v>
      </c>
      <c r="V125" s="4">
        <f t="shared" si="75"/>
        <v>-244.51058044848713</v>
      </c>
      <c r="W125" s="4">
        <f t="shared" si="76"/>
        <v>-4.2675146847885737</v>
      </c>
      <c r="X125" s="4">
        <f t="shared" si="77"/>
        <v>-4.2675146847885737</v>
      </c>
      <c r="Y125" s="4">
        <f t="shared" si="78"/>
        <v>-4.2525487383778371</v>
      </c>
      <c r="Z125" s="4">
        <f t="shared" si="79"/>
        <v>-4.2525504100203566</v>
      </c>
      <c r="AA125" s="4">
        <f t="shared" si="80"/>
        <v>-4.2376406213811659</v>
      </c>
      <c r="AB125" s="4">
        <f t="shared" si="81"/>
        <v>-242.79892269833644</v>
      </c>
      <c r="AC125" s="4">
        <f t="shared" si="82"/>
        <v>40.55265863864733</v>
      </c>
      <c r="AD125" s="4">
        <f t="shared" si="83"/>
        <v>0.70777741368171732</v>
      </c>
      <c r="AE125" s="4">
        <f t="shared" si="84"/>
        <v>1.7116577501506995</v>
      </c>
      <c r="AF125" s="4">
        <f t="shared" si="85"/>
        <v>6.8466310006027982</v>
      </c>
      <c r="AG125" s="4">
        <f t="shared" si="86"/>
        <v>0.66557815473927662</v>
      </c>
      <c r="AH125" s="4">
        <f t="shared" si="87"/>
        <v>38.134819202665781</v>
      </c>
      <c r="AI125" s="4">
        <f t="shared" si="88"/>
        <v>2.5423212801777186</v>
      </c>
      <c r="AJ125" s="4">
        <f t="shared" si="89"/>
        <v>0.26155249167156075</v>
      </c>
      <c r="AK125" s="4">
        <f t="shared" si="90"/>
        <v>14.985853893911045</v>
      </c>
      <c r="AL125" s="4">
        <f t="shared" si="91"/>
        <v>-0.70618168583084895</v>
      </c>
      <c r="AM125" s="4">
        <f t="shared" si="92"/>
        <v>-0.70618168583084895</v>
      </c>
      <c r="AN125" s="4">
        <f t="shared" si="93"/>
        <v>-2.8247267433233958</v>
      </c>
      <c r="AO125" s="4">
        <f t="shared" si="94"/>
        <v>-9.671357743926194</v>
      </c>
      <c r="AP125" s="4">
        <f t="shared" si="95"/>
        <v>4</v>
      </c>
      <c r="AQ125" s="4">
        <f t="shared" si="96"/>
        <v>1.1752732566766042</v>
      </c>
      <c r="AR125" s="4">
        <f t="shared" si="97"/>
        <v>12.019587887611276</v>
      </c>
      <c r="AS125" s="4">
        <f t="shared" si="98"/>
        <v>-1.9587887611276056E-2</v>
      </c>
      <c r="AT125" s="4">
        <f t="shared" si="99"/>
        <v>-5.1280969849106153E-3</v>
      </c>
      <c r="AU125" s="4">
        <f t="shared" si="100"/>
        <v>0.66264339751815549</v>
      </c>
      <c r="AV125" s="4">
        <f t="shared" si="101"/>
        <v>1.1696797740411857</v>
      </c>
      <c r="AW125" s="4">
        <f t="shared" si="102"/>
        <v>67.017714434375733</v>
      </c>
      <c r="AX125" s="4">
        <f t="shared" si="103"/>
        <v>3.9053164354083477E-3</v>
      </c>
      <c r="AY125" s="4">
        <f t="shared" si="104"/>
        <v>-0.30779105889575697</v>
      </c>
      <c r="AZ125" s="4">
        <f t="shared" si="105"/>
        <v>3.1289051281736553</v>
      </c>
      <c r="BA125" s="4">
        <f t="shared" si="106"/>
        <v>179.27305834119034</v>
      </c>
      <c r="BB125" s="4">
        <f t="shared" si="107"/>
        <v>6.803810861714032</v>
      </c>
      <c r="BC125" s="4">
        <f t="shared" si="108"/>
        <v>5.2157770258972445</v>
      </c>
      <c r="BD125" s="4">
        <f t="shared" si="109"/>
        <v>18.823398749325307</v>
      </c>
      <c r="BE125" s="4">
        <f t="shared" si="110"/>
        <v>109.14709000547803</v>
      </c>
      <c r="BF125" s="4">
        <f t="shared" si="111"/>
        <v>70.852909994521966</v>
      </c>
      <c r="BG125" s="4">
        <f t="shared" si="112"/>
        <v>289.14709000547805</v>
      </c>
    </row>
    <row r="126" spans="1:59" x14ac:dyDescent="0.2">
      <c r="A126" s="3">
        <f t="shared" si="115"/>
        <v>45413</v>
      </c>
      <c r="B126" s="1">
        <f t="shared" si="113"/>
        <v>2024</v>
      </c>
      <c r="C126" s="1">
        <f t="shared" si="116"/>
        <v>5</v>
      </c>
      <c r="D126" s="1">
        <f t="shared" si="117"/>
        <v>1</v>
      </c>
      <c r="E126" s="1">
        <v>12</v>
      </c>
      <c r="F126" s="1">
        <f t="shared" si="60"/>
        <v>2024</v>
      </c>
      <c r="G126" s="1">
        <f t="shared" si="61"/>
        <v>5</v>
      </c>
      <c r="H126" s="1">
        <f t="shared" si="62"/>
        <v>10</v>
      </c>
      <c r="I126" s="1">
        <f t="shared" si="63"/>
        <v>20</v>
      </c>
      <c r="J126" s="1">
        <f t="shared" si="64"/>
        <v>-13</v>
      </c>
      <c r="K126" s="4">
        <f t="shared" si="65"/>
        <v>8886.9166666666279</v>
      </c>
      <c r="L126" s="4">
        <f t="shared" si="66"/>
        <v>0.24331051791010616</v>
      </c>
      <c r="M126" s="4">
        <f t="shared" si="67"/>
        <v>9.8266482595354319</v>
      </c>
      <c r="N126" s="4">
        <f t="shared" si="68"/>
        <v>0.65510988396902881</v>
      </c>
      <c r="O126" s="4">
        <f t="shared" si="69"/>
        <v>2.5884432173023622</v>
      </c>
      <c r="P126" s="4">
        <f t="shared" si="70"/>
        <v>2.655109883969029</v>
      </c>
      <c r="Q126" s="4">
        <f t="shared" si="71"/>
        <v>39.826648259535432</v>
      </c>
      <c r="R126" s="4">
        <f t="shared" si="72"/>
        <v>283.35162788044715</v>
      </c>
      <c r="S126" s="4">
        <f t="shared" si="73"/>
        <v>1.6698884579283594E-2</v>
      </c>
      <c r="T126" s="4">
        <f t="shared" si="74"/>
        <v>23.436128073267167</v>
      </c>
      <c r="U126" s="4">
        <f t="shared" si="114"/>
        <v>0.40903759879758694</v>
      </c>
      <c r="V126" s="4">
        <f t="shared" si="75"/>
        <v>-243.52497962091172</v>
      </c>
      <c r="W126" s="4">
        <f t="shared" si="76"/>
        <v>-4.2503127052370022</v>
      </c>
      <c r="X126" s="4">
        <f t="shared" si="77"/>
        <v>-4.2503127052370022</v>
      </c>
      <c r="Y126" s="4">
        <f t="shared" si="78"/>
        <v>-4.2354755079444102</v>
      </c>
      <c r="Z126" s="4">
        <f t="shared" si="79"/>
        <v>-4.2354771366828574</v>
      </c>
      <c r="AA126" s="4">
        <f t="shared" si="80"/>
        <v>-4.2206974540065403</v>
      </c>
      <c r="AB126" s="4">
        <f t="shared" si="81"/>
        <v>-241.82815071618666</v>
      </c>
      <c r="AC126" s="4">
        <f t="shared" si="82"/>
        <v>41.523477164260498</v>
      </c>
      <c r="AD126" s="4">
        <f t="shared" si="83"/>
        <v>0.72472139339302399</v>
      </c>
      <c r="AE126" s="4">
        <f t="shared" si="84"/>
        <v>1.6968289047250664</v>
      </c>
      <c r="AF126" s="4">
        <f t="shared" si="85"/>
        <v>6.7873156189002657</v>
      </c>
      <c r="AG126" s="4">
        <f t="shared" si="86"/>
        <v>0.68226201063993142</v>
      </c>
      <c r="AH126" s="4">
        <f t="shared" si="87"/>
        <v>39.090733731777739</v>
      </c>
      <c r="AI126" s="4">
        <f t="shared" si="88"/>
        <v>2.6060489154518494</v>
      </c>
      <c r="AJ126" s="4">
        <f t="shared" si="89"/>
        <v>0.26681822679212747</v>
      </c>
      <c r="AK126" s="4">
        <f t="shared" si="90"/>
        <v>15.28755829235333</v>
      </c>
      <c r="AL126" s="4">
        <f t="shared" si="91"/>
        <v>-0.73591452775769284</v>
      </c>
      <c r="AM126" s="4">
        <f t="shared" si="92"/>
        <v>-0.73591452775769284</v>
      </c>
      <c r="AN126" s="4">
        <f t="shared" si="93"/>
        <v>-2.9436581110307714</v>
      </c>
      <c r="AO126" s="4">
        <f t="shared" si="94"/>
        <v>-9.730973729931037</v>
      </c>
      <c r="AP126" s="4">
        <f t="shared" si="95"/>
        <v>4</v>
      </c>
      <c r="AQ126" s="4">
        <f t="shared" si="96"/>
        <v>1.0563418889692286</v>
      </c>
      <c r="AR126" s="4">
        <f t="shared" si="97"/>
        <v>12.017605698149486</v>
      </c>
      <c r="AS126" s="4">
        <f t="shared" si="98"/>
        <v>-1.7605698149487203E-2</v>
      </c>
      <c r="AT126" s="4">
        <f t="shared" si="99"/>
        <v>-4.6091609973123683E-3</v>
      </c>
      <c r="AU126" s="4">
        <f t="shared" si="100"/>
        <v>0.66264339751815549</v>
      </c>
      <c r="AV126" s="4">
        <f t="shared" si="101"/>
        <v>1.1749502061423653</v>
      </c>
      <c r="AW126" s="4">
        <f t="shared" si="102"/>
        <v>67.319687949983589</v>
      </c>
      <c r="AX126" s="4">
        <f t="shared" si="103"/>
        <v>3.5051258999283645E-3</v>
      </c>
      <c r="AY126" s="4">
        <f t="shared" si="104"/>
        <v>-0.30396612755274732</v>
      </c>
      <c r="AZ126" s="4">
        <f t="shared" si="105"/>
        <v>3.1300618604039374</v>
      </c>
      <c r="BA126" s="4">
        <f t="shared" si="106"/>
        <v>179.33933421601225</v>
      </c>
      <c r="BB126" s="4">
        <f t="shared" si="107"/>
        <v>6.8210434190045373</v>
      </c>
      <c r="BC126" s="4">
        <f t="shared" si="108"/>
        <v>5.1965622791449491</v>
      </c>
      <c r="BD126" s="4">
        <f t="shared" si="109"/>
        <v>18.838649117154024</v>
      </c>
      <c r="BE126" s="4">
        <f t="shared" si="110"/>
        <v>109.53860720120494</v>
      </c>
      <c r="BF126" s="4">
        <f t="shared" si="111"/>
        <v>70.46139279879506</v>
      </c>
      <c r="BG126" s="4">
        <f t="shared" si="112"/>
        <v>289.53860720120497</v>
      </c>
    </row>
    <row r="127" spans="1:59" x14ac:dyDescent="0.2">
      <c r="A127" s="3">
        <f t="shared" si="115"/>
        <v>45414</v>
      </c>
      <c r="B127" s="1">
        <f t="shared" si="113"/>
        <v>2024</v>
      </c>
      <c r="C127" s="1">
        <f t="shared" si="116"/>
        <v>5</v>
      </c>
      <c r="D127" s="1">
        <f t="shared" si="117"/>
        <v>2</v>
      </c>
      <c r="E127" s="1">
        <v>12</v>
      </c>
      <c r="F127" s="1">
        <f t="shared" si="60"/>
        <v>2024</v>
      </c>
      <c r="G127" s="1">
        <f t="shared" si="61"/>
        <v>5</v>
      </c>
      <c r="H127" s="1">
        <f t="shared" si="62"/>
        <v>10</v>
      </c>
      <c r="I127" s="1">
        <f t="shared" si="63"/>
        <v>20</v>
      </c>
      <c r="J127" s="1">
        <f t="shared" si="64"/>
        <v>-13</v>
      </c>
      <c r="K127" s="4">
        <f t="shared" si="65"/>
        <v>8887.9166666666279</v>
      </c>
      <c r="L127" s="4">
        <f t="shared" si="66"/>
        <v>0.24333789641797748</v>
      </c>
      <c r="M127" s="4">
        <f t="shared" si="67"/>
        <v>10.812295631039888</v>
      </c>
      <c r="N127" s="4">
        <f t="shared" si="68"/>
        <v>0.72081970873599255</v>
      </c>
      <c r="O127" s="4">
        <f t="shared" si="69"/>
        <v>2.6541530420693258</v>
      </c>
      <c r="P127" s="4">
        <f t="shared" si="70"/>
        <v>2.7208197087359931</v>
      </c>
      <c r="Q127" s="4">
        <f t="shared" si="71"/>
        <v>40.812295631039895</v>
      </c>
      <c r="R127" s="4">
        <f t="shared" si="72"/>
        <v>283.35167442391054</v>
      </c>
      <c r="S127" s="4">
        <f t="shared" si="73"/>
        <v>1.6698883484143279E-2</v>
      </c>
      <c r="T127" s="4">
        <f t="shared" si="74"/>
        <v>23.436127717346565</v>
      </c>
      <c r="U127" s="4">
        <f t="shared" si="114"/>
        <v>0.40903759258560057</v>
      </c>
      <c r="V127" s="4">
        <f t="shared" si="75"/>
        <v>-242.53937879287065</v>
      </c>
      <c r="W127" s="4">
        <f t="shared" si="76"/>
        <v>-4.2331107256773031</v>
      </c>
      <c r="X127" s="4">
        <f t="shared" si="77"/>
        <v>-4.2331107256773031</v>
      </c>
      <c r="Y127" s="4">
        <f t="shared" si="78"/>
        <v>-4.2184065685738883</v>
      </c>
      <c r="Z127" s="4">
        <f t="shared" si="79"/>
        <v>-4.2184081537641349</v>
      </c>
      <c r="AA127" s="4">
        <f t="shared" si="80"/>
        <v>-4.2037628010192423</v>
      </c>
      <c r="AB127" s="4">
        <f t="shared" si="81"/>
        <v>-240.85786657249585</v>
      </c>
      <c r="AC127" s="4">
        <f t="shared" si="82"/>
        <v>42.493807851414687</v>
      </c>
      <c r="AD127" s="4">
        <f t="shared" si="83"/>
        <v>0.7416568587170036</v>
      </c>
      <c r="AE127" s="4">
        <f t="shared" si="84"/>
        <v>1.6815122203747919</v>
      </c>
      <c r="AF127" s="4">
        <f t="shared" si="85"/>
        <v>6.7260488814991675</v>
      </c>
      <c r="AG127" s="4">
        <f t="shared" si="86"/>
        <v>0.69898521616944387</v>
      </c>
      <c r="AH127" s="4">
        <f t="shared" si="87"/>
        <v>40.048902828548641</v>
      </c>
      <c r="AI127" s="4">
        <f t="shared" si="88"/>
        <v>2.669926855236576</v>
      </c>
      <c r="AJ127" s="4">
        <f t="shared" si="89"/>
        <v>0.27201037369154635</v>
      </c>
      <c r="AK127" s="4">
        <f t="shared" si="90"/>
        <v>15.585046396301967</v>
      </c>
      <c r="AL127" s="4">
        <f t="shared" si="91"/>
        <v>-0.76339280249125352</v>
      </c>
      <c r="AM127" s="4">
        <f t="shared" si="92"/>
        <v>-0.76339280249125352</v>
      </c>
      <c r="AN127" s="4">
        <f t="shared" si="93"/>
        <v>-3.0535712099650141</v>
      </c>
      <c r="AO127" s="4">
        <f t="shared" si="94"/>
        <v>-9.7796200914641815</v>
      </c>
      <c r="AP127" s="4">
        <f t="shared" si="95"/>
        <v>4</v>
      </c>
      <c r="AQ127" s="4">
        <f t="shared" si="96"/>
        <v>0.94642879003498592</v>
      </c>
      <c r="AR127" s="4">
        <f t="shared" si="97"/>
        <v>12.01577381316725</v>
      </c>
      <c r="AS127" s="4">
        <f t="shared" si="98"/>
        <v>-1.5773813167250239E-2</v>
      </c>
      <c r="AT127" s="4">
        <f t="shared" si="99"/>
        <v>-4.1295746304442745E-3</v>
      </c>
      <c r="AU127" s="4">
        <f t="shared" si="100"/>
        <v>0.66264339751815549</v>
      </c>
      <c r="AV127" s="4">
        <f t="shared" si="101"/>
        <v>1.1801462984394813</v>
      </c>
      <c r="AW127" s="4">
        <f t="shared" si="102"/>
        <v>67.617402108568768</v>
      </c>
      <c r="AX127" s="4">
        <f t="shared" si="103"/>
        <v>3.1359181497008903E-3</v>
      </c>
      <c r="AY127" s="4">
        <f t="shared" si="104"/>
        <v>-0.30018620814717023</v>
      </c>
      <c r="AZ127" s="4">
        <f t="shared" si="105"/>
        <v>3.1311464572063077</v>
      </c>
      <c r="BA127" s="4">
        <f t="shared" si="106"/>
        <v>179.40147703526145</v>
      </c>
      <c r="BB127" s="4">
        <f t="shared" si="107"/>
        <v>6.8381004943588959</v>
      </c>
      <c r="BC127" s="4">
        <f t="shared" si="108"/>
        <v>5.1776733188083544</v>
      </c>
      <c r="BD127" s="4">
        <f t="shared" si="109"/>
        <v>18.853874307526148</v>
      </c>
      <c r="BE127" s="4">
        <f t="shared" si="110"/>
        <v>109.92503143310358</v>
      </c>
      <c r="BF127" s="4">
        <f t="shared" si="111"/>
        <v>70.074968566896416</v>
      </c>
      <c r="BG127" s="4">
        <f t="shared" si="112"/>
        <v>289.92503143310358</v>
      </c>
    </row>
    <row r="128" spans="1:59" x14ac:dyDescent="0.2">
      <c r="A128" s="3">
        <f t="shared" si="115"/>
        <v>45415</v>
      </c>
      <c r="B128" s="1">
        <f t="shared" si="113"/>
        <v>2024</v>
      </c>
      <c r="C128" s="1">
        <f t="shared" si="116"/>
        <v>5</v>
      </c>
      <c r="D128" s="1">
        <f t="shared" si="117"/>
        <v>3</v>
      </c>
      <c r="E128" s="1">
        <v>12</v>
      </c>
      <c r="F128" s="1">
        <f t="shared" si="60"/>
        <v>2024</v>
      </c>
      <c r="G128" s="1">
        <f t="shared" si="61"/>
        <v>5</v>
      </c>
      <c r="H128" s="1">
        <f t="shared" si="62"/>
        <v>10</v>
      </c>
      <c r="I128" s="1">
        <f t="shared" si="63"/>
        <v>20</v>
      </c>
      <c r="J128" s="1">
        <f t="shared" si="64"/>
        <v>-13</v>
      </c>
      <c r="K128" s="4">
        <f t="shared" si="65"/>
        <v>8888.9166666666279</v>
      </c>
      <c r="L128" s="4">
        <f t="shared" si="66"/>
        <v>0.24336527492584881</v>
      </c>
      <c r="M128" s="4">
        <f t="shared" si="67"/>
        <v>11.797943003010005</v>
      </c>
      <c r="N128" s="4">
        <f t="shared" si="68"/>
        <v>0.78652953353400035</v>
      </c>
      <c r="O128" s="4">
        <f t="shared" si="69"/>
        <v>2.7198628668673335</v>
      </c>
      <c r="P128" s="4">
        <f t="shared" si="70"/>
        <v>2.7865295335340008</v>
      </c>
      <c r="Q128" s="4">
        <f t="shared" si="71"/>
        <v>41.797943003010012</v>
      </c>
      <c r="R128" s="4">
        <f t="shared" si="72"/>
        <v>283.35172096737392</v>
      </c>
      <c r="S128" s="4">
        <f t="shared" si="73"/>
        <v>1.6698882389002963E-2</v>
      </c>
      <c r="T128" s="4">
        <f t="shared" si="74"/>
        <v>23.436127361425964</v>
      </c>
      <c r="U128" s="4">
        <f t="shared" si="114"/>
        <v>0.40903758637361415</v>
      </c>
      <c r="V128" s="4">
        <f t="shared" si="75"/>
        <v>-241.55377796436392</v>
      </c>
      <c r="W128" s="4">
        <f t="shared" si="76"/>
        <v>-4.2159087461094762</v>
      </c>
      <c r="X128" s="4">
        <f t="shared" si="77"/>
        <v>-4.2159087461094762</v>
      </c>
      <c r="Y128" s="4">
        <f t="shared" si="78"/>
        <v>-4.201341878531788</v>
      </c>
      <c r="Z128" s="4">
        <f t="shared" si="79"/>
        <v>-4.2013434196116419</v>
      </c>
      <c r="AA128" s="4">
        <f t="shared" si="80"/>
        <v>-4.1868365776505776</v>
      </c>
      <c r="AB128" s="4">
        <f t="shared" si="81"/>
        <v>-239.88806541037567</v>
      </c>
      <c r="AC128" s="4">
        <f t="shared" si="82"/>
        <v>43.463655556998248</v>
      </c>
      <c r="AD128" s="4">
        <f t="shared" si="83"/>
        <v>0.75858389442234941</v>
      </c>
      <c r="AE128" s="4">
        <f t="shared" si="84"/>
        <v>1.6657125539882358</v>
      </c>
      <c r="AF128" s="4">
        <f t="shared" si="85"/>
        <v>6.6628502159529432</v>
      </c>
      <c r="AG128" s="4">
        <f t="shared" si="86"/>
        <v>0.71574822816274275</v>
      </c>
      <c r="AH128" s="4">
        <f t="shared" si="87"/>
        <v>41.00935266769185</v>
      </c>
      <c r="AI128" s="4">
        <f t="shared" si="88"/>
        <v>2.73395684451279</v>
      </c>
      <c r="AJ128" s="4">
        <f t="shared" si="89"/>
        <v>0.27712740829134125</v>
      </c>
      <c r="AK128" s="4">
        <f t="shared" si="90"/>
        <v>15.87823088249263</v>
      </c>
      <c r="AL128" s="4">
        <f t="shared" si="91"/>
        <v>-0.78859033531816181</v>
      </c>
      <c r="AM128" s="4">
        <f t="shared" si="92"/>
        <v>-0.78859033531816181</v>
      </c>
      <c r="AN128" s="4">
        <f t="shared" si="93"/>
        <v>-3.1543613412726472</v>
      </c>
      <c r="AO128" s="4">
        <f t="shared" si="94"/>
        <v>-9.8172115572255905</v>
      </c>
      <c r="AP128" s="4">
        <f t="shared" si="95"/>
        <v>4</v>
      </c>
      <c r="AQ128" s="4">
        <f t="shared" si="96"/>
        <v>0.84563865872735278</v>
      </c>
      <c r="AR128" s="4">
        <f t="shared" si="97"/>
        <v>12.014093977645455</v>
      </c>
      <c r="AS128" s="4">
        <f t="shared" si="98"/>
        <v>-1.4093977645456501E-2</v>
      </c>
      <c r="AT128" s="4">
        <f t="shared" si="99"/>
        <v>-3.6897947192354097E-3</v>
      </c>
      <c r="AU128" s="4">
        <f t="shared" si="100"/>
        <v>0.66264339751815549</v>
      </c>
      <c r="AV128" s="4">
        <f t="shared" si="101"/>
        <v>1.1852666107368794</v>
      </c>
      <c r="AW128" s="4">
        <f t="shared" si="102"/>
        <v>67.910774392998619</v>
      </c>
      <c r="AX128" s="4">
        <f t="shared" si="103"/>
        <v>2.7979237017100719E-3</v>
      </c>
      <c r="AY128" s="4">
        <f t="shared" si="104"/>
        <v>-0.29645288870516318</v>
      </c>
      <c r="AZ128" s="4">
        <f t="shared" si="105"/>
        <v>3.132154929294086</v>
      </c>
      <c r="BA128" s="4">
        <f t="shared" si="106"/>
        <v>179.4592582296479</v>
      </c>
      <c r="BB128" s="4">
        <f t="shared" si="107"/>
        <v>6.8549759221544626</v>
      </c>
      <c r="BC128" s="4">
        <f t="shared" si="108"/>
        <v>5.1591180554909926</v>
      </c>
      <c r="BD128" s="4">
        <f t="shared" si="109"/>
        <v>18.869069899799918</v>
      </c>
      <c r="BE128" s="4">
        <f t="shared" si="110"/>
        <v>110.30624283702996</v>
      </c>
      <c r="BF128" s="4">
        <f t="shared" si="111"/>
        <v>69.693757162970044</v>
      </c>
      <c r="BG128" s="4">
        <f t="shared" si="112"/>
        <v>290.30624283702997</v>
      </c>
    </row>
    <row r="129" spans="1:59" x14ac:dyDescent="0.2">
      <c r="A129" s="3">
        <f t="shared" si="115"/>
        <v>45416</v>
      </c>
      <c r="B129" s="1">
        <f t="shared" si="113"/>
        <v>2024</v>
      </c>
      <c r="C129" s="1">
        <f t="shared" si="116"/>
        <v>5</v>
      </c>
      <c r="D129" s="1">
        <f t="shared" si="117"/>
        <v>4</v>
      </c>
      <c r="E129" s="1">
        <v>12</v>
      </c>
      <c r="F129" s="1">
        <f t="shared" si="60"/>
        <v>2024</v>
      </c>
      <c r="G129" s="1">
        <f t="shared" si="61"/>
        <v>5</v>
      </c>
      <c r="H129" s="1">
        <f t="shared" si="62"/>
        <v>10</v>
      </c>
      <c r="I129" s="1">
        <f t="shared" si="63"/>
        <v>20</v>
      </c>
      <c r="J129" s="1">
        <f t="shared" si="64"/>
        <v>-13</v>
      </c>
      <c r="K129" s="4">
        <f t="shared" si="65"/>
        <v>8889.9166666666279</v>
      </c>
      <c r="L129" s="4">
        <f t="shared" si="66"/>
        <v>0.24339265343372013</v>
      </c>
      <c r="M129" s="4">
        <f t="shared" si="67"/>
        <v>12.783590374514461</v>
      </c>
      <c r="N129" s="4">
        <f t="shared" si="68"/>
        <v>0.85223935830096409</v>
      </c>
      <c r="O129" s="4">
        <f t="shared" si="69"/>
        <v>2.7855726916342975</v>
      </c>
      <c r="P129" s="4">
        <f t="shared" si="70"/>
        <v>2.8522393583009649</v>
      </c>
      <c r="Q129" s="4">
        <f t="shared" si="71"/>
        <v>42.783590374514475</v>
      </c>
      <c r="R129" s="4">
        <f t="shared" si="72"/>
        <v>283.35176751083731</v>
      </c>
      <c r="S129" s="4">
        <f t="shared" si="73"/>
        <v>1.6698881293862648E-2</v>
      </c>
      <c r="T129" s="4">
        <f t="shared" si="74"/>
        <v>23.436127005505362</v>
      </c>
      <c r="U129" s="4">
        <f t="shared" si="114"/>
        <v>0.40903758016162778</v>
      </c>
      <c r="V129" s="4">
        <f t="shared" si="75"/>
        <v>-240.56817713632284</v>
      </c>
      <c r="W129" s="4">
        <f t="shared" si="76"/>
        <v>-4.198706766549777</v>
      </c>
      <c r="X129" s="4">
        <f t="shared" si="77"/>
        <v>-4.198706766549777</v>
      </c>
      <c r="Y129" s="4">
        <f t="shared" si="78"/>
        <v>-4.1842813949630351</v>
      </c>
      <c r="Z129" s="4">
        <f t="shared" si="79"/>
        <v>-4.1842828914525594</v>
      </c>
      <c r="AA129" s="4">
        <f t="shared" si="80"/>
        <v>-4.1699186969557731</v>
      </c>
      <c r="AB129" s="4">
        <f t="shared" si="81"/>
        <v>-238.91874224825753</v>
      </c>
      <c r="AC129" s="4">
        <f t="shared" si="82"/>
        <v>44.433025262579775</v>
      </c>
      <c r="AD129" s="4">
        <f t="shared" si="83"/>
        <v>0.77550258745383505</v>
      </c>
      <c r="AE129" s="4">
        <f t="shared" si="84"/>
        <v>1.6494348880653007</v>
      </c>
      <c r="AF129" s="4">
        <f t="shared" si="85"/>
        <v>6.5977395522612028</v>
      </c>
      <c r="AG129" s="4">
        <f t="shared" si="86"/>
        <v>0.73255145501721797</v>
      </c>
      <c r="AH129" s="4">
        <f t="shared" si="87"/>
        <v>41.972106648654162</v>
      </c>
      <c r="AI129" s="4">
        <f t="shared" si="88"/>
        <v>2.7981404432436108</v>
      </c>
      <c r="AJ129" s="4">
        <f t="shared" si="89"/>
        <v>0.28216781664681012</v>
      </c>
      <c r="AK129" s="4">
        <f t="shared" si="90"/>
        <v>16.167025008283474</v>
      </c>
      <c r="AL129" s="4">
        <f t="shared" si="91"/>
        <v>-0.81148372586031314</v>
      </c>
      <c r="AM129" s="4">
        <f t="shared" si="92"/>
        <v>-0.81148372586031314</v>
      </c>
      <c r="AN129" s="4">
        <f t="shared" si="93"/>
        <v>-3.2459349034412526</v>
      </c>
      <c r="AO129" s="4">
        <f t="shared" si="94"/>
        <v>-9.8436744557024554</v>
      </c>
      <c r="AP129" s="4">
        <f t="shared" si="95"/>
        <v>4</v>
      </c>
      <c r="AQ129" s="4">
        <f t="shared" si="96"/>
        <v>0.75406509655874743</v>
      </c>
      <c r="AR129" s="4">
        <f t="shared" si="97"/>
        <v>12.012567751609312</v>
      </c>
      <c r="AS129" s="4">
        <f t="shared" si="98"/>
        <v>-1.2567751609313227E-2</v>
      </c>
      <c r="AT129" s="4">
        <f t="shared" si="99"/>
        <v>-3.2902296773299777E-3</v>
      </c>
      <c r="AU129" s="4">
        <f t="shared" si="100"/>
        <v>0.66264339751815549</v>
      </c>
      <c r="AV129" s="4">
        <f t="shared" si="101"/>
        <v>1.1903097095977788</v>
      </c>
      <c r="AW129" s="4">
        <f t="shared" si="102"/>
        <v>68.199722673395385</v>
      </c>
      <c r="AX129" s="4">
        <f t="shared" si="103"/>
        <v>2.4913311059901037E-3</v>
      </c>
      <c r="AY129" s="4">
        <f t="shared" si="104"/>
        <v>-0.2927677437878094</v>
      </c>
      <c r="AZ129" s="4">
        <f t="shared" si="105"/>
        <v>3.1330832770394137</v>
      </c>
      <c r="BA129" s="4">
        <f t="shared" si="106"/>
        <v>179.51244863737566</v>
      </c>
      <c r="BB129" s="4">
        <f t="shared" si="107"/>
        <v>6.8716634173728615</v>
      </c>
      <c r="BC129" s="4">
        <f t="shared" si="108"/>
        <v>5.1409043342364509</v>
      </c>
      <c r="BD129" s="4">
        <f t="shared" si="109"/>
        <v>18.884231168982176</v>
      </c>
      <c r="BE129" s="4">
        <f t="shared" si="110"/>
        <v>110.68212141436402</v>
      </c>
      <c r="BF129" s="4">
        <f t="shared" si="111"/>
        <v>69.317878585635981</v>
      </c>
      <c r="BG129" s="4">
        <f t="shared" si="112"/>
        <v>290.68212141436402</v>
      </c>
    </row>
    <row r="130" spans="1:59" x14ac:dyDescent="0.2">
      <c r="A130" s="3">
        <f t="shared" si="115"/>
        <v>45417</v>
      </c>
      <c r="B130" s="1">
        <f t="shared" si="113"/>
        <v>2024</v>
      </c>
      <c r="C130" s="1">
        <f t="shared" si="116"/>
        <v>5</v>
      </c>
      <c r="D130" s="1">
        <f t="shared" si="117"/>
        <v>5</v>
      </c>
      <c r="E130" s="1">
        <v>12</v>
      </c>
      <c r="F130" s="1">
        <f t="shared" si="60"/>
        <v>2024</v>
      </c>
      <c r="G130" s="1">
        <f t="shared" si="61"/>
        <v>5</v>
      </c>
      <c r="H130" s="1">
        <f t="shared" si="62"/>
        <v>10</v>
      </c>
      <c r="I130" s="1">
        <f t="shared" si="63"/>
        <v>20</v>
      </c>
      <c r="J130" s="1">
        <f t="shared" si="64"/>
        <v>-13</v>
      </c>
      <c r="K130" s="4">
        <f t="shared" si="65"/>
        <v>8890.9166666666279</v>
      </c>
      <c r="L130" s="4">
        <f t="shared" si="66"/>
        <v>0.24342003194159145</v>
      </c>
      <c r="M130" s="4">
        <f t="shared" si="67"/>
        <v>13.769237746018916</v>
      </c>
      <c r="N130" s="4">
        <f t="shared" si="68"/>
        <v>0.91794918306792772</v>
      </c>
      <c r="O130" s="4">
        <f t="shared" si="69"/>
        <v>2.8512825164012612</v>
      </c>
      <c r="P130" s="4">
        <f t="shared" si="70"/>
        <v>2.9179491830679272</v>
      </c>
      <c r="Q130" s="4">
        <f t="shared" si="71"/>
        <v>43.769237746018909</v>
      </c>
      <c r="R130" s="4">
        <f t="shared" si="72"/>
        <v>283.35181405430069</v>
      </c>
      <c r="S130" s="4">
        <f t="shared" si="73"/>
        <v>1.6698880198722336E-2</v>
      </c>
      <c r="T130" s="4">
        <f t="shared" si="74"/>
        <v>23.436126649584757</v>
      </c>
      <c r="U130" s="4">
        <f t="shared" si="114"/>
        <v>0.40903757394964135</v>
      </c>
      <c r="V130" s="4">
        <f t="shared" si="75"/>
        <v>-239.58257630828177</v>
      </c>
      <c r="W130" s="4">
        <f t="shared" si="76"/>
        <v>-4.1815047869900779</v>
      </c>
      <c r="X130" s="4">
        <f t="shared" si="77"/>
        <v>-4.1815047869900779</v>
      </c>
      <c r="Y130" s="4">
        <f t="shared" si="78"/>
        <v>-4.1672250738667929</v>
      </c>
      <c r="Z130" s="4">
        <f t="shared" si="79"/>
        <v>-4.1672265253684202</v>
      </c>
      <c r="AA130" s="4">
        <f t="shared" si="80"/>
        <v>-4.1530090698052007</v>
      </c>
      <c r="AB130" s="4">
        <f t="shared" si="81"/>
        <v>-237.94989197938989</v>
      </c>
      <c r="AC130" s="4">
        <f t="shared" si="82"/>
        <v>45.4019220749108</v>
      </c>
      <c r="AD130" s="4">
        <f t="shared" si="83"/>
        <v>0.79241302694108906</v>
      </c>
      <c r="AE130" s="4">
        <f t="shared" si="84"/>
        <v>1.6326843288918909</v>
      </c>
      <c r="AF130" s="4">
        <f t="shared" si="85"/>
        <v>6.5307373155675634</v>
      </c>
      <c r="AG130" s="4">
        <f t="shared" si="86"/>
        <v>0.74939525566370635</v>
      </c>
      <c r="AH130" s="4">
        <f t="shared" si="87"/>
        <v>42.937185336657677</v>
      </c>
      <c r="AI130" s="4">
        <f t="shared" si="88"/>
        <v>2.862479022443845</v>
      </c>
      <c r="AJ130" s="4">
        <f t="shared" si="89"/>
        <v>0.28713009559389979</v>
      </c>
      <c r="AK130" s="4">
        <f t="shared" si="90"/>
        <v>16.451342648718331</v>
      </c>
      <c r="AL130" s="4">
        <f t="shared" si="91"/>
        <v>-0.83205240936123204</v>
      </c>
      <c r="AM130" s="4">
        <f t="shared" si="92"/>
        <v>-0.83205240936123204</v>
      </c>
      <c r="AN130" s="4">
        <f t="shared" si="93"/>
        <v>-3.3282096374449281</v>
      </c>
      <c r="AO130" s="4">
        <f t="shared" si="94"/>
        <v>-9.8589469530124916</v>
      </c>
      <c r="AP130" s="4">
        <f t="shared" si="95"/>
        <v>4</v>
      </c>
      <c r="AQ130" s="4">
        <f t="shared" si="96"/>
        <v>0.67179036255507185</v>
      </c>
      <c r="AR130" s="4">
        <f t="shared" si="97"/>
        <v>12.011196506042584</v>
      </c>
      <c r="AS130" s="4">
        <f t="shared" si="98"/>
        <v>-1.119650604258382E-2</v>
      </c>
      <c r="AT130" s="4">
        <f t="shared" si="99"/>
        <v>-2.9312384274379215E-3</v>
      </c>
      <c r="AU130" s="4">
        <f t="shared" si="100"/>
        <v>0.66264339751815549</v>
      </c>
      <c r="AV130" s="4">
        <f t="shared" si="101"/>
        <v>1.195274168163174</v>
      </c>
      <c r="AW130" s="4">
        <f t="shared" si="102"/>
        <v>68.484165196760102</v>
      </c>
      <c r="AX130" s="4">
        <f t="shared" si="103"/>
        <v>2.2162868692400107E-3</v>
      </c>
      <c r="AY130" s="4">
        <f t="shared" si="104"/>
        <v>-0.28913233348170492</v>
      </c>
      <c r="AZ130" s="4">
        <f t="shared" si="105"/>
        <v>3.1339275009701417</v>
      </c>
      <c r="BA130" s="4">
        <f t="shared" si="106"/>
        <v>179.56081910557032</v>
      </c>
      <c r="BB130" s="4">
        <f t="shared" si="107"/>
        <v>6.8881565788448036</v>
      </c>
      <c r="BC130" s="4">
        <f t="shared" si="108"/>
        <v>5.1230399271977802</v>
      </c>
      <c r="BD130" s="4">
        <f t="shared" si="109"/>
        <v>18.899353084887387</v>
      </c>
      <c r="BE130" s="4">
        <f t="shared" si="110"/>
        <v>111.05254708461403</v>
      </c>
      <c r="BF130" s="4">
        <f t="shared" si="111"/>
        <v>68.947452915385966</v>
      </c>
      <c r="BG130" s="4">
        <f t="shared" si="112"/>
        <v>291.05254708461405</v>
      </c>
    </row>
    <row r="131" spans="1:59" x14ac:dyDescent="0.2">
      <c r="A131" s="3">
        <f t="shared" si="115"/>
        <v>45418</v>
      </c>
      <c r="B131" s="1">
        <f t="shared" si="113"/>
        <v>2024</v>
      </c>
      <c r="C131" s="1">
        <f t="shared" si="116"/>
        <v>5</v>
      </c>
      <c r="D131" s="1">
        <f t="shared" si="117"/>
        <v>6</v>
      </c>
      <c r="E131" s="1">
        <v>12</v>
      </c>
      <c r="F131" s="1">
        <f t="shared" si="60"/>
        <v>2024</v>
      </c>
      <c r="G131" s="1">
        <f t="shared" si="61"/>
        <v>5</v>
      </c>
      <c r="H131" s="1">
        <f t="shared" si="62"/>
        <v>10</v>
      </c>
      <c r="I131" s="1">
        <f t="shared" si="63"/>
        <v>20</v>
      </c>
      <c r="J131" s="1">
        <f t="shared" si="64"/>
        <v>-13</v>
      </c>
      <c r="K131" s="4">
        <f t="shared" si="65"/>
        <v>8891.9166666666279</v>
      </c>
      <c r="L131" s="4">
        <f t="shared" si="66"/>
        <v>0.24344741044946278</v>
      </c>
      <c r="M131" s="4">
        <f t="shared" si="67"/>
        <v>14.754885117523372</v>
      </c>
      <c r="N131" s="4">
        <f t="shared" si="68"/>
        <v>0.98365900783489146</v>
      </c>
      <c r="O131" s="4">
        <f t="shared" si="69"/>
        <v>2.9169923411682248</v>
      </c>
      <c r="P131" s="4">
        <f t="shared" si="70"/>
        <v>2.9836590078348912</v>
      </c>
      <c r="Q131" s="4">
        <f t="shared" si="71"/>
        <v>44.754885117523372</v>
      </c>
      <c r="R131" s="4">
        <f t="shared" si="72"/>
        <v>283.35186059776407</v>
      </c>
      <c r="S131" s="4">
        <f t="shared" si="73"/>
        <v>1.6698879103582021E-2</v>
      </c>
      <c r="T131" s="4">
        <f t="shared" si="74"/>
        <v>23.436126293664156</v>
      </c>
      <c r="U131" s="4">
        <f t="shared" si="114"/>
        <v>0.40903756773765498</v>
      </c>
      <c r="V131" s="4">
        <f t="shared" si="75"/>
        <v>-238.5969754802407</v>
      </c>
      <c r="W131" s="4">
        <f t="shared" si="76"/>
        <v>-4.1643028074303787</v>
      </c>
      <c r="X131" s="4">
        <f t="shared" si="77"/>
        <v>-4.1643028074303787</v>
      </c>
      <c r="Y131" s="4">
        <f t="shared" si="78"/>
        <v>-4.1501728701440435</v>
      </c>
      <c r="Z131" s="4">
        <f t="shared" si="79"/>
        <v>-4.1501742763424874</v>
      </c>
      <c r="AA131" s="4">
        <f t="shared" si="80"/>
        <v>-4.1361076049478651</v>
      </c>
      <c r="AB131" s="4">
        <f t="shared" si="81"/>
        <v>-236.98150937547589</v>
      </c>
      <c r="AC131" s="4">
        <f t="shared" si="82"/>
        <v>46.370351222288178</v>
      </c>
      <c r="AD131" s="4">
        <f t="shared" si="83"/>
        <v>0.80931530413510566</v>
      </c>
      <c r="AE131" s="4">
        <f t="shared" si="84"/>
        <v>1.6154661047648062</v>
      </c>
      <c r="AF131" s="4">
        <f t="shared" si="85"/>
        <v>6.4618644190592249</v>
      </c>
      <c r="AG131" s="4">
        <f t="shared" si="86"/>
        <v>0.7662799384979786</v>
      </c>
      <c r="AH131" s="4">
        <f t="shared" si="87"/>
        <v>43.904606401478468</v>
      </c>
      <c r="AI131" s="4">
        <f t="shared" si="88"/>
        <v>2.9269737600985644</v>
      </c>
      <c r="AJ131" s="4">
        <f t="shared" si="89"/>
        <v>0.29201275340678101</v>
      </c>
      <c r="AK131" s="4">
        <f t="shared" si="90"/>
        <v>16.731098334203004</v>
      </c>
      <c r="AL131" s="4">
        <f t="shared" si="91"/>
        <v>-0.85027871604490457</v>
      </c>
      <c r="AM131" s="4">
        <f t="shared" si="92"/>
        <v>-0.85027871604490457</v>
      </c>
      <c r="AN131" s="4">
        <f t="shared" si="93"/>
        <v>-3.4011148641796183</v>
      </c>
      <c r="AO131" s="4">
        <f t="shared" si="94"/>
        <v>-9.8629792832388432</v>
      </c>
      <c r="AP131" s="4">
        <f t="shared" si="95"/>
        <v>4</v>
      </c>
      <c r="AQ131" s="4">
        <f t="shared" si="96"/>
        <v>0.59888513582038172</v>
      </c>
      <c r="AR131" s="4">
        <f t="shared" si="97"/>
        <v>12.009981418930339</v>
      </c>
      <c r="AS131" s="4">
        <f t="shared" si="98"/>
        <v>-9.9814189303395473E-3</v>
      </c>
      <c r="AT131" s="4">
        <f t="shared" si="99"/>
        <v>-2.6131293653297344E-3</v>
      </c>
      <c r="AU131" s="4">
        <f t="shared" si="100"/>
        <v>0.66264339751815549</v>
      </c>
      <c r="AV131" s="4">
        <f t="shared" si="101"/>
        <v>1.2001585659809355</v>
      </c>
      <c r="AW131" s="4">
        <f t="shared" si="102"/>
        <v>68.764020577180744</v>
      </c>
      <c r="AX131" s="4">
        <f t="shared" si="103"/>
        <v>1.9728954287912891E-3</v>
      </c>
      <c r="AY131" s="4">
        <f t="shared" si="104"/>
        <v>-0.28554820241178719</v>
      </c>
      <c r="AZ131" s="4">
        <f t="shared" si="105"/>
        <v>3.1346836132943876</v>
      </c>
      <c r="BA131" s="4">
        <f t="shared" si="106"/>
        <v>179.60414115058745</v>
      </c>
      <c r="BB131" s="4">
        <f t="shared" si="107"/>
        <v>6.9044488929499206</v>
      </c>
      <c r="BC131" s="4">
        <f t="shared" si="108"/>
        <v>5.1055325259804185</v>
      </c>
      <c r="BD131" s="4">
        <f t="shared" si="109"/>
        <v>18.91443031188026</v>
      </c>
      <c r="BE131" s="4">
        <f t="shared" si="110"/>
        <v>111.41739974124644</v>
      </c>
      <c r="BF131" s="4">
        <f t="shared" si="111"/>
        <v>68.582600258753558</v>
      </c>
      <c r="BG131" s="4">
        <f t="shared" si="112"/>
        <v>291.41739974124641</v>
      </c>
    </row>
    <row r="132" spans="1:59" x14ac:dyDescent="0.2">
      <c r="A132" s="3">
        <f t="shared" si="115"/>
        <v>45419</v>
      </c>
      <c r="B132" s="1">
        <f t="shared" si="113"/>
        <v>2024</v>
      </c>
      <c r="C132" s="1">
        <f t="shared" si="116"/>
        <v>5</v>
      </c>
      <c r="D132" s="1">
        <f t="shared" si="117"/>
        <v>7</v>
      </c>
      <c r="E132" s="1">
        <v>12</v>
      </c>
      <c r="F132" s="1">
        <f t="shared" si="60"/>
        <v>2024</v>
      </c>
      <c r="G132" s="1">
        <f t="shared" si="61"/>
        <v>5</v>
      </c>
      <c r="H132" s="1">
        <f t="shared" si="62"/>
        <v>10</v>
      </c>
      <c r="I132" s="1">
        <f t="shared" si="63"/>
        <v>20</v>
      </c>
      <c r="J132" s="1">
        <f t="shared" si="64"/>
        <v>-13</v>
      </c>
      <c r="K132" s="4">
        <f t="shared" si="65"/>
        <v>8892.9166666666279</v>
      </c>
      <c r="L132" s="4">
        <f t="shared" si="66"/>
        <v>0.2434747889573341</v>
      </c>
      <c r="M132" s="4">
        <f t="shared" si="67"/>
        <v>15.740532488562167</v>
      </c>
      <c r="N132" s="4">
        <f t="shared" si="68"/>
        <v>1.049368832570811</v>
      </c>
      <c r="O132" s="4">
        <f t="shared" si="69"/>
        <v>2.9827021659041444</v>
      </c>
      <c r="P132" s="4">
        <f t="shared" si="70"/>
        <v>3.0493688325708117</v>
      </c>
      <c r="Q132" s="4">
        <f t="shared" si="71"/>
        <v>45.740532488562174</v>
      </c>
      <c r="R132" s="4">
        <f t="shared" si="72"/>
        <v>283.35190714122746</v>
      </c>
      <c r="S132" s="4">
        <f t="shared" si="73"/>
        <v>1.6698878008441706E-2</v>
      </c>
      <c r="T132" s="4">
        <f t="shared" si="74"/>
        <v>23.436125937743554</v>
      </c>
      <c r="U132" s="4">
        <f t="shared" si="114"/>
        <v>0.40903756152566861</v>
      </c>
      <c r="V132" s="4">
        <f t="shared" si="75"/>
        <v>-237.61137465266529</v>
      </c>
      <c r="W132" s="4">
        <f t="shared" si="76"/>
        <v>-4.1471008278788073</v>
      </c>
      <c r="X132" s="4">
        <f t="shared" si="77"/>
        <v>-4.1471008278788073</v>
      </c>
      <c r="Y132" s="4">
        <f t="shared" si="78"/>
        <v>-4.133124737613084</v>
      </c>
      <c r="Z132" s="4">
        <f t="shared" si="79"/>
        <v>-4.1331260982750493</v>
      </c>
      <c r="AA132" s="4">
        <f t="shared" si="80"/>
        <v>-4.1192142090431361</v>
      </c>
      <c r="AB132" s="4">
        <f t="shared" si="81"/>
        <v>-236.01358908849133</v>
      </c>
      <c r="AC132" s="4">
        <f t="shared" si="82"/>
        <v>47.338318052736128</v>
      </c>
      <c r="AD132" s="4">
        <f t="shared" si="83"/>
        <v>0.82620951237651608</v>
      </c>
      <c r="AE132" s="4">
        <f t="shared" si="84"/>
        <v>1.5977855641739538</v>
      </c>
      <c r="AF132" s="4">
        <f t="shared" si="85"/>
        <v>6.3911422566958151</v>
      </c>
      <c r="AG132" s="4">
        <f t="shared" si="86"/>
        <v>0.78320576037991185</v>
      </c>
      <c r="AH132" s="4">
        <f t="shared" si="87"/>
        <v>44.874384560103415</v>
      </c>
      <c r="AI132" s="4">
        <f t="shared" si="88"/>
        <v>2.9916256373402277</v>
      </c>
      <c r="AJ132" s="4">
        <f t="shared" si="89"/>
        <v>0.2968143104973639</v>
      </c>
      <c r="AK132" s="4">
        <f t="shared" si="90"/>
        <v>17.006207290584516</v>
      </c>
      <c r="AL132" s="4">
        <f t="shared" si="91"/>
        <v>-0.86614792845875854</v>
      </c>
      <c r="AM132" s="4">
        <f t="shared" si="92"/>
        <v>-0.86614792845875854</v>
      </c>
      <c r="AN132" s="4">
        <f t="shared" si="93"/>
        <v>-3.4645917138350342</v>
      </c>
      <c r="AO132" s="4">
        <f t="shared" si="94"/>
        <v>-9.8557339705308493</v>
      </c>
      <c r="AP132" s="4">
        <f t="shared" si="95"/>
        <v>4</v>
      </c>
      <c r="AQ132" s="4">
        <f t="shared" si="96"/>
        <v>0.53540828616496583</v>
      </c>
      <c r="AR132" s="4">
        <f t="shared" si="97"/>
        <v>12.008923471436082</v>
      </c>
      <c r="AS132" s="4">
        <f t="shared" si="98"/>
        <v>-8.9234714360832967E-3</v>
      </c>
      <c r="AT132" s="4">
        <f t="shared" si="99"/>
        <v>-2.3361593590098041E-3</v>
      </c>
      <c r="AU132" s="4">
        <f t="shared" si="100"/>
        <v>0.66264339751815549</v>
      </c>
      <c r="AV132" s="4">
        <f t="shared" si="101"/>
        <v>1.204961488882681</v>
      </c>
      <c r="AW132" s="4">
        <f t="shared" si="102"/>
        <v>69.039207788777489</v>
      </c>
      <c r="AX132" s="4">
        <f t="shared" si="103"/>
        <v>1.7612191745996441E-3</v>
      </c>
      <c r="AY132" s="4">
        <f t="shared" si="104"/>
        <v>-0.28201687875423576</v>
      </c>
      <c r="AZ132" s="4">
        <f t="shared" si="105"/>
        <v>3.1353476505019167</v>
      </c>
      <c r="BA132" s="4">
        <f t="shared" si="106"/>
        <v>179.64218768001851</v>
      </c>
      <c r="BB132" s="4">
        <f t="shared" si="107"/>
        <v>6.9205337378911436</v>
      </c>
      <c r="BC132" s="4">
        <f t="shared" si="108"/>
        <v>5.0883897335449388</v>
      </c>
      <c r="BD132" s="4">
        <f t="shared" si="109"/>
        <v>18.929457209327225</v>
      </c>
      <c r="BE132" s="4">
        <f t="shared" si="110"/>
        <v>111.77655931317874</v>
      </c>
      <c r="BF132" s="4">
        <f t="shared" si="111"/>
        <v>68.223440686821263</v>
      </c>
      <c r="BG132" s="4">
        <f t="shared" si="112"/>
        <v>291.77655931317872</v>
      </c>
    </row>
    <row r="133" spans="1:59" x14ac:dyDescent="0.2">
      <c r="A133" s="3">
        <f t="shared" si="115"/>
        <v>45420</v>
      </c>
      <c r="B133" s="1">
        <f t="shared" si="113"/>
        <v>2024</v>
      </c>
      <c r="C133" s="1">
        <f t="shared" si="116"/>
        <v>5</v>
      </c>
      <c r="D133" s="1">
        <f t="shared" si="117"/>
        <v>8</v>
      </c>
      <c r="E133" s="1">
        <v>12</v>
      </c>
      <c r="F133" s="1">
        <f t="shared" ref="F133:F196" si="118">IF(Month &lt;=2,Year-1,Year)</f>
        <v>2024</v>
      </c>
      <c r="G133" s="1">
        <f t="shared" ref="G133:G196" si="119">IF(Month &lt;=2,Month+12,Month)</f>
        <v>5</v>
      </c>
      <c r="H133" s="1">
        <f t="shared" ref="H133:H196" si="120">Hour-Zone</f>
        <v>10</v>
      </c>
      <c r="I133" s="1">
        <f t="shared" ref="I133:I196" si="121">INT(Year_corr/100)</f>
        <v>20</v>
      </c>
      <c r="J133" s="1">
        <f t="shared" ref="J133:J196" si="122">2 - aaa + INT(aaa/4)</f>
        <v>-13</v>
      </c>
      <c r="K133" s="4">
        <f t="shared" ref="K133:K196" si="123">bbb + INT(365.25*Year_corr) + INT(30.6001*(Month_corr+1))   + Day + UTC/24 -730550.5</f>
        <v>8893.9166666666279</v>
      </c>
      <c r="L133" s="4">
        <f t="shared" ref="L133:L196" si="124">Days_since_Epoch/36525</f>
        <v>0.24350216746520542</v>
      </c>
      <c r="M133" s="4">
        <f t="shared" ref="M133:M196" si="125">MOD(  280.46061837   +  360.98564736629  *  Days_since_Epoch   +  0.000387933 * Jul_Cent_sinch_Epoch^2   -   Jul_Cent_sinch_Epoch^3  /38710000,360 )</f>
        <v>16.726179860066622</v>
      </c>
      <c r="N133" s="4">
        <f t="shared" ref="N133:N196" si="126">GMST_deg/15</f>
        <v>1.1150786573377749</v>
      </c>
      <c r="O133" s="4">
        <f t="shared" ref="O133:O196" si="127">GMST_hrs + Longitude/15</f>
        <v>3.0484119906711085</v>
      </c>
      <c r="P133" s="4">
        <f t="shared" ref="P133:P196" si="128">GMST_hrs + 12 - UTC</f>
        <v>3.1150786573377758</v>
      </c>
      <c r="Q133" s="4">
        <f t="shared" ref="Q133:Q196" si="129">Mean_Sun_Longitude_hrs*15</f>
        <v>46.726179860066637</v>
      </c>
      <c r="R133" s="4">
        <f t="shared" ref="R133:R196" si="130">282.938 + 1.7*Jul_Cent_sinch_Epoch</f>
        <v>283.35195368469084</v>
      </c>
      <c r="S133" s="4">
        <f t="shared" ref="S133:S196" si="131">0.016708617 - 0.00004 * Jul_Cent_sinch_Epoch</f>
        <v>1.6698876913301391E-2</v>
      </c>
      <c r="T133" s="4">
        <f t="shared" ref="T133:T196" si="132">23.43929111 - 0.013 * Jul_Cent_sinch_Epoch</f>
        <v>23.436125581822953</v>
      </c>
      <c r="U133" s="4">
        <f t="shared" si="114"/>
        <v>0.40903755531368224</v>
      </c>
      <c r="V133" s="4">
        <f t="shared" ref="V133:V196" si="133">Mean_Sun_Longitude_deg - Perihelion_Longitude</f>
        <v>-236.62577382462422</v>
      </c>
      <c r="W133" s="4">
        <f t="shared" ref="W133:W196" si="134">RADIANS(Mean_Anomaly_deg)</f>
        <v>-4.1298988483191081</v>
      </c>
      <c r="X133" s="4">
        <f t="shared" ref="X133:X196" si="135">Mean_Anomaly_rad</f>
        <v>-4.1298988483191081</v>
      </c>
      <c r="Y133" s="4">
        <f t="shared" ref="Y133:Y196" si="136">Eccentric_Anomaly_0  +
(Mean_Anomaly_rad + Eccentricity * SIN(Mean_Anomaly_rad)  - Eccentric_Anomaly_0) /
 (1 - Eccentricity * COS(Eccentric_Anomaly_0))</f>
        <v>-4.1160806289929797</v>
      </c>
      <c r="Z133" s="4">
        <f t="shared" ref="Z133:Z196" si="137">Eccentric_Anomaly_1  +
(Mean_Anomaly_rad + Eccentricity * SIN(Eccentric_Anomaly_1)  - Eccentric_Anomaly_1) /
 (1 - Eccentricity * COS(Eccentric_Anomaly_1))</f>
        <v>-4.1160819439666723</v>
      </c>
      <c r="AA133" s="4">
        <f t="shared" ref="AA133:AA196" si="138">2 * ATAN2(COS(Eccentric_Anomaly_2/2),SQRT((1+Eccentricity)/(1-Eccentricity)) * SIN(Eccentric_Anomaly_2/2))</f>
        <v>-4.1023287866608191</v>
      </c>
      <c r="AB133" s="4">
        <f t="shared" ref="AB133:AB196" si="139">DEGREES(True_Anomaly_rad)</f>
        <v>-235.04612565068882</v>
      </c>
      <c r="AC133" s="4">
        <f t="shared" ref="AC133:AC196" si="140">True_Anomaly_deg+Perihelion_Longitude</f>
        <v>48.305828034002019</v>
      </c>
      <c r="AD133" s="4">
        <f t="shared" ref="AD133:AD196" si="141">RADIANS(Sun_True_Longitude_deg)</f>
        <v>0.8430957470955146</v>
      </c>
      <c r="AE133" s="4">
        <f t="shared" ref="AE133:AE196" si="142">Sun_True_Longitude_deg-Mean_Sun_Longitude_deg</f>
        <v>1.5796481739353823</v>
      </c>
      <c r="AF133" s="4">
        <f t="shared" ref="AF133:AF196" si="143">4*Eccentricity_Effect_deg</f>
        <v>6.318592695741529</v>
      </c>
      <c r="AG133" s="4">
        <f t="shared" ref="AG133:AG196" si="144">MOD(ATAN2(COS(Sun_True_Longitude_rad),COS(Obliquity_rad)*SIN(Sun_True_Longitude_rad)),2*PI())</f>
        <v>0.80017292570531207</v>
      </c>
      <c r="AH133" s="4">
        <f t="shared" ref="AH133:AH196" si="145">DEGREES(Right_Ascension_rad)</f>
        <v>45.846531523549565</v>
      </c>
      <c r="AI133" s="4">
        <f t="shared" ref="AI133:AI196" si="146">Right_Ascension_deg/15</f>
        <v>3.0564354349033045</v>
      </c>
      <c r="AJ133" s="4">
        <f t="shared" ref="AJ133:AJ196" si="147">ASIN(SIN(Obliquity_rad)*SIN(Sun_True_Longitude_rad))</f>
        <v>0.30153330015522384</v>
      </c>
      <c r="AK133" s="4">
        <f t="shared" ref="AK133:AK196" si="148">DEGREES(Declination_rad)</f>
        <v>17.276585481545776</v>
      </c>
      <c r="AL133" s="4">
        <f t="shared" ref="AL133:AL196" si="149">Right_Ascension_deg-Mean_Sun_Longitude_deg</f>
        <v>-0.87964833651707153</v>
      </c>
      <c r="AM133" s="4">
        <f t="shared" ref="AM133:AM196" si="150">IF(EoT_deg_uncorr&gt;180,EoT_deg_uncorr-360,IF(EoT_deg_uncorr&lt;-180,EoT_deg_uncorr+360,EoT_deg_uncorr))</f>
        <v>-0.87964833651707153</v>
      </c>
      <c r="AN133" s="4">
        <f t="shared" ref="AN133:AN196" si="151">4*EoT_deg</f>
        <v>-3.5185933460682861</v>
      </c>
      <c r="AO133" s="4">
        <f t="shared" ref="AO133:AO196" si="152">EoT_min-Eccentricity_Effect_min</f>
        <v>-9.8371860418098152</v>
      </c>
      <c r="AP133" s="4">
        <f t="shared" ref="AP133:AP196" si="153">4*(Zone*15-Longitude)</f>
        <v>4</v>
      </c>
      <c r="AQ133" s="4">
        <f t="shared" ref="AQ133:AQ196" si="154">EoT_min+Longitude_correction_min</f>
        <v>0.48140665393171389</v>
      </c>
      <c r="AR133" s="4">
        <f t="shared" ref="AR133:AR196" si="155">12 +EoT_Longitude_Corrected_min/60</f>
        <v>12.008023444232196</v>
      </c>
      <c r="AS133" s="4">
        <f t="shared" ref="AS133:AS196" si="156">GMST_hrs+Longitude/15-Right_Ascension_hrs</f>
        <v>-8.0234442321960309E-3</v>
      </c>
      <c r="AT133" s="4">
        <f t="shared" ref="AT133:AT196" si="157">RADIANS(Solar_Hour_Angle_hrs * 15)</f>
        <v>-2.1005327880295375E-3</v>
      </c>
      <c r="AU133" s="4">
        <f t="shared" ref="AU133:AU196" si="158">RADIANS(Latitude)</f>
        <v>0.66264339751815549</v>
      </c>
      <c r="AV133" s="4">
        <f t="shared" ref="AV133:AV196" si="159">ASIN(SIN(Latitude_rad)*SIN(Declination_rad)       +     COS(Latitude_rad)*COS(Declination_rad)*COS(Solar_Hour_Angle_rad))</f>
        <v>1.2096815289137641</v>
      </c>
      <c r="AW133" s="4">
        <f t="shared" ref="AW133:AW196" si="160">MOD(DEGREES(Solar_Altitude_rad),360)</f>
        <v>69.309646161691347</v>
      </c>
      <c r="AX133" s="4">
        <f t="shared" ref="AX133:AX196" si="161">-COS(Declination_rad) * COS(Latitude_rad) * SIN(Solar_Hour_Angle_rad)</f>
        <v>1.5812785194043225E-3</v>
      </c>
      <c r="AY133" s="4">
        <f t="shared" ref="AY133:AY196" si="162">SIN(Declination_rad) - SIN(Latitude_rad) *SIN(Solar_Altitude_rad)</f>
        <v>-0.27853987325096274</v>
      </c>
      <c r="AZ133" s="4">
        <f t="shared" ref="AZ133:AZ196" si="163">ATAN2(Solar_Azimuth_b,Solar_Azimuth_a)</f>
        <v>3.1359156870794291</v>
      </c>
      <c r="BA133" s="4">
        <f t="shared" ref="BA133:BA196" si="164">DEGREES(Solar_Azimuth_rad)</f>
        <v>179.67473377851903</v>
      </c>
      <c r="BB133" s="4">
        <f t="shared" ref="BB133:BB196" si="165">DEGREES(ACOS(-TAN(Latitude_rad)*TAN(Declination_rad))) / 15</f>
        <v>6.9364043885551361</v>
      </c>
      <c r="BC133" s="4">
        <f t="shared" ref="BC133:BC196" si="166">Solar_Noon_hrs-Sunrise_q_hrs</f>
        <v>5.0716190556770595</v>
      </c>
      <c r="BD133" s="4">
        <f t="shared" ref="BD133:BD196" si="167">Solar_Noon_hrs+Sunrise_q_hrs</f>
        <v>18.944427832787333</v>
      </c>
      <c r="BE133" s="4">
        <f t="shared" ref="BE133:BE196" si="168">DEGREES(ACOS(SIN(-Declination_rad)/COS(Latitude_rad)))</f>
        <v>112.12990583193253</v>
      </c>
      <c r="BF133" s="4">
        <f t="shared" ref="BF133:BF196" si="169">180-Sunrise_Azimuth_r_deg</f>
        <v>67.870094168067467</v>
      </c>
      <c r="BG133" s="4">
        <f t="shared" ref="BG133:BG196" si="170">180+Sunrise_Azimuth_r_deg</f>
        <v>292.12990583193255</v>
      </c>
    </row>
    <row r="134" spans="1:59" x14ac:dyDescent="0.2">
      <c r="A134" s="3">
        <f t="shared" si="115"/>
        <v>45421</v>
      </c>
      <c r="B134" s="1">
        <f t="shared" ref="B134:B197" si="171">YEAR(A134)</f>
        <v>2024</v>
      </c>
      <c r="C134" s="1">
        <f t="shared" si="116"/>
        <v>5</v>
      </c>
      <c r="D134" s="1">
        <f t="shared" si="117"/>
        <v>9</v>
      </c>
      <c r="E134" s="1">
        <v>12</v>
      </c>
      <c r="F134" s="1">
        <f t="shared" si="118"/>
        <v>2024</v>
      </c>
      <c r="G134" s="1">
        <f t="shared" si="119"/>
        <v>5</v>
      </c>
      <c r="H134" s="1">
        <f t="shared" si="120"/>
        <v>10</v>
      </c>
      <c r="I134" s="1">
        <f t="shared" si="121"/>
        <v>20</v>
      </c>
      <c r="J134" s="1">
        <f t="shared" si="122"/>
        <v>-13</v>
      </c>
      <c r="K134" s="4">
        <f t="shared" si="123"/>
        <v>8894.9166666666279</v>
      </c>
      <c r="L134" s="4">
        <f t="shared" si="124"/>
        <v>0.24352954597307674</v>
      </c>
      <c r="M134" s="4">
        <f t="shared" si="125"/>
        <v>17.711827231571078</v>
      </c>
      <c r="N134" s="4">
        <f t="shared" si="126"/>
        <v>1.1807884821047385</v>
      </c>
      <c r="O134" s="4">
        <f t="shared" si="127"/>
        <v>3.1141218154380716</v>
      </c>
      <c r="P134" s="4">
        <f t="shared" si="128"/>
        <v>3.1807884821047381</v>
      </c>
      <c r="Q134" s="4">
        <f t="shared" si="129"/>
        <v>47.711827231571071</v>
      </c>
      <c r="R134" s="4">
        <f t="shared" si="130"/>
        <v>283.35200022815422</v>
      </c>
      <c r="S134" s="4">
        <f t="shared" si="131"/>
        <v>1.6698875818161076E-2</v>
      </c>
      <c r="T134" s="4">
        <f t="shared" si="132"/>
        <v>23.436125225902348</v>
      </c>
      <c r="U134" s="4">
        <f t="shared" ref="U134:U197" si="172">RADIANS(T134)</f>
        <v>0.40903754910169582</v>
      </c>
      <c r="V134" s="4">
        <f t="shared" si="133"/>
        <v>-235.64017299658315</v>
      </c>
      <c r="W134" s="4">
        <f t="shared" si="134"/>
        <v>-4.112696868759409</v>
      </c>
      <c r="X134" s="4">
        <f t="shared" si="135"/>
        <v>-4.112696868759409</v>
      </c>
      <c r="Y134" s="4">
        <f t="shared" si="136"/>
        <v>-4.0990404959677438</v>
      </c>
      <c r="Z134" s="4">
        <f t="shared" si="137"/>
        <v>-4.0990417651821813</v>
      </c>
      <c r="AA134" s="4">
        <f t="shared" si="138"/>
        <v>-4.0854512403612926</v>
      </c>
      <c r="AB134" s="4">
        <f t="shared" si="139"/>
        <v>-234.07911347918932</v>
      </c>
      <c r="AC134" s="4">
        <f t="shared" si="140"/>
        <v>49.272886748964908</v>
      </c>
      <c r="AD134" s="4">
        <f t="shared" si="141"/>
        <v>0.85997410573172239</v>
      </c>
      <c r="AE134" s="4">
        <f t="shared" si="142"/>
        <v>1.5610595173938364</v>
      </c>
      <c r="AF134" s="4">
        <f t="shared" si="143"/>
        <v>6.2442380695753457</v>
      </c>
      <c r="AG134" s="4">
        <f t="shared" si="144"/>
        <v>0.81718158544285846</v>
      </c>
      <c r="AH134" s="4">
        <f t="shared" si="145"/>
        <v>46.82105594168506</v>
      </c>
      <c r="AI134" s="4">
        <f t="shared" si="146"/>
        <v>3.1214037294456705</v>
      </c>
      <c r="AJ134" s="4">
        <f t="shared" si="147"/>
        <v>0.30616826929582708</v>
      </c>
      <c r="AK134" s="4">
        <f t="shared" si="148"/>
        <v>17.542149651475722</v>
      </c>
      <c r="AL134" s="4">
        <f t="shared" si="149"/>
        <v>-0.89077128988601117</v>
      </c>
      <c r="AM134" s="4">
        <f t="shared" si="150"/>
        <v>-0.89077128988601117</v>
      </c>
      <c r="AN134" s="4">
        <f t="shared" si="151"/>
        <v>-3.5630851595440447</v>
      </c>
      <c r="AO134" s="4">
        <f t="shared" si="152"/>
        <v>-9.8073232291193904</v>
      </c>
      <c r="AP134" s="4">
        <f t="shared" si="153"/>
        <v>4</v>
      </c>
      <c r="AQ134" s="4">
        <f t="shared" si="154"/>
        <v>0.4369148404559553</v>
      </c>
      <c r="AR134" s="4">
        <f t="shared" si="155"/>
        <v>12.007281914007599</v>
      </c>
      <c r="AS134" s="4">
        <f t="shared" si="156"/>
        <v>-7.2819140075988109E-3</v>
      </c>
      <c r="AT134" s="4">
        <f t="shared" si="157"/>
        <v>-1.9064006291954194E-3</v>
      </c>
      <c r="AU134" s="4">
        <f t="shared" si="158"/>
        <v>0.66264339751815549</v>
      </c>
      <c r="AV134" s="4">
        <f t="shared" si="159"/>
        <v>1.2143172842916949</v>
      </c>
      <c r="AW134" s="4">
        <f t="shared" si="160"/>
        <v>69.575255379701858</v>
      </c>
      <c r="AX134" s="4">
        <f t="shared" si="161"/>
        <v>1.433052018026371E-3</v>
      </c>
      <c r="AY134" s="4">
        <f t="shared" si="162"/>
        <v>-0.27511867824972502</v>
      </c>
      <c r="AZ134" s="4">
        <f t="shared" si="163"/>
        <v>3.1363838503679489</v>
      </c>
      <c r="BA134" s="4">
        <f t="shared" si="164"/>
        <v>179.70155755907419</v>
      </c>
      <c r="BB134" s="4">
        <f t="shared" si="165"/>
        <v>6.9520540218656679</v>
      </c>
      <c r="BC134" s="4">
        <f t="shared" si="166"/>
        <v>5.0552278921419314</v>
      </c>
      <c r="BD134" s="4">
        <f t="shared" si="167"/>
        <v>18.959335935873266</v>
      </c>
      <c r="BE134" s="4">
        <f t="shared" si="168"/>
        <v>112.47731950214464</v>
      </c>
      <c r="BF134" s="4">
        <f t="shared" si="169"/>
        <v>67.522680497855362</v>
      </c>
      <c r="BG134" s="4">
        <f t="shared" si="170"/>
        <v>292.47731950214461</v>
      </c>
    </row>
    <row r="135" spans="1:59" x14ac:dyDescent="0.2">
      <c r="A135" s="3">
        <f t="shared" ref="A135:A198" si="173">A134+1</f>
        <v>45422</v>
      </c>
      <c r="B135" s="1">
        <f t="shared" si="171"/>
        <v>2024</v>
      </c>
      <c r="C135" s="1">
        <f t="shared" si="116"/>
        <v>5</v>
      </c>
      <c r="D135" s="1">
        <f t="shared" si="117"/>
        <v>10</v>
      </c>
      <c r="E135" s="1">
        <v>12</v>
      </c>
      <c r="F135" s="1">
        <f t="shared" si="118"/>
        <v>2024</v>
      </c>
      <c r="G135" s="1">
        <f t="shared" si="119"/>
        <v>5</v>
      </c>
      <c r="H135" s="1">
        <f t="shared" si="120"/>
        <v>10</v>
      </c>
      <c r="I135" s="1">
        <f t="shared" si="121"/>
        <v>20</v>
      </c>
      <c r="J135" s="1">
        <f t="shared" si="122"/>
        <v>-13</v>
      </c>
      <c r="K135" s="4">
        <f t="shared" si="123"/>
        <v>8895.9166666666279</v>
      </c>
      <c r="L135" s="4">
        <f t="shared" si="124"/>
        <v>0.24355692448094807</v>
      </c>
      <c r="M135" s="4">
        <f t="shared" si="125"/>
        <v>18.697474603075534</v>
      </c>
      <c r="N135" s="4">
        <f t="shared" si="126"/>
        <v>1.2464983068717024</v>
      </c>
      <c r="O135" s="4">
        <f t="shared" si="127"/>
        <v>3.1798316402050357</v>
      </c>
      <c r="P135" s="4">
        <f t="shared" si="128"/>
        <v>3.2464983068717022</v>
      </c>
      <c r="Q135" s="4">
        <f t="shared" si="129"/>
        <v>48.697474603075534</v>
      </c>
      <c r="R135" s="4">
        <f t="shared" si="130"/>
        <v>283.35204677161761</v>
      </c>
      <c r="S135" s="4">
        <f t="shared" si="131"/>
        <v>1.669887472302076E-2</v>
      </c>
      <c r="T135" s="4">
        <f t="shared" si="132"/>
        <v>23.436124869981747</v>
      </c>
      <c r="U135" s="4">
        <f t="shared" si="172"/>
        <v>0.40903754288970945</v>
      </c>
      <c r="V135" s="4">
        <f t="shared" si="133"/>
        <v>-234.65457216854207</v>
      </c>
      <c r="W135" s="4">
        <f t="shared" si="134"/>
        <v>-4.0954948891997098</v>
      </c>
      <c r="X135" s="4">
        <f t="shared" si="135"/>
        <v>-4.0954948891997098</v>
      </c>
      <c r="Y135" s="4">
        <f t="shared" si="136"/>
        <v>-4.0820042891701158</v>
      </c>
      <c r="Z135" s="4">
        <f t="shared" si="137"/>
        <v>-4.0820055126342458</v>
      </c>
      <c r="AA135" s="4">
        <f t="shared" si="138"/>
        <v>-4.068581470696043</v>
      </c>
      <c r="AB135" s="4">
        <f t="shared" si="139"/>
        <v>-233.11254687601269</v>
      </c>
      <c r="AC135" s="4">
        <f t="shared" si="140"/>
        <v>50.239499895604922</v>
      </c>
      <c r="AD135" s="4">
        <f t="shared" si="141"/>
        <v>0.87684468773365332</v>
      </c>
      <c r="AE135" s="4">
        <f t="shared" si="142"/>
        <v>1.542025292529388</v>
      </c>
      <c r="AF135" s="4">
        <f t="shared" si="143"/>
        <v>6.1681011701175521</v>
      </c>
      <c r="AG135" s="4">
        <f t="shared" si="144"/>
        <v>0.83423183630081221</v>
      </c>
      <c r="AH135" s="4">
        <f t="shared" si="145"/>
        <v>47.797963355485123</v>
      </c>
      <c r="AI135" s="4">
        <f t="shared" si="146"/>
        <v>3.1865308903656748</v>
      </c>
      <c r="AJ135" s="4">
        <f t="shared" si="147"/>
        <v>0.31071777926170252</v>
      </c>
      <c r="AK135" s="4">
        <f t="shared" si="148"/>
        <v>17.802817371373092</v>
      </c>
      <c r="AL135" s="4">
        <f t="shared" si="149"/>
        <v>-0.89951124759041079</v>
      </c>
      <c r="AM135" s="4">
        <f t="shared" si="150"/>
        <v>-0.89951124759041079</v>
      </c>
      <c r="AN135" s="4">
        <f t="shared" si="151"/>
        <v>-3.5980449903616432</v>
      </c>
      <c r="AO135" s="4">
        <f t="shared" si="152"/>
        <v>-9.7661461604791953</v>
      </c>
      <c r="AP135" s="4">
        <f t="shared" si="153"/>
        <v>4</v>
      </c>
      <c r="AQ135" s="4">
        <f t="shared" si="154"/>
        <v>0.40195500963835684</v>
      </c>
      <c r="AR135" s="4">
        <f t="shared" si="155"/>
        <v>12.00669925016064</v>
      </c>
      <c r="AS135" s="4">
        <f t="shared" si="156"/>
        <v>-6.6992501606391031E-3</v>
      </c>
      <c r="AT135" s="4">
        <f t="shared" si="157"/>
        <v>-1.7538595907686707E-3</v>
      </c>
      <c r="AU135" s="4">
        <f t="shared" si="158"/>
        <v>0.66264339751815549</v>
      </c>
      <c r="AV135" s="4">
        <f t="shared" si="159"/>
        <v>1.2188673594456467</v>
      </c>
      <c r="AW135" s="4">
        <f t="shared" si="160"/>
        <v>69.835955482490633</v>
      </c>
      <c r="AX135" s="4">
        <f t="shared" si="161"/>
        <v>1.3164765334606335E-3</v>
      </c>
      <c r="AY135" s="4">
        <f t="shared" si="162"/>
        <v>-0.27175476673730992</v>
      </c>
      <c r="AZ135" s="4">
        <f t="shared" si="163"/>
        <v>3.1367483365934326</v>
      </c>
      <c r="BA135" s="4">
        <f t="shared" si="164"/>
        <v>179.72244108148504</v>
      </c>
      <c r="BB135" s="4">
        <f t="shared" si="165"/>
        <v>6.9674757227928588</v>
      </c>
      <c r="BC135" s="4">
        <f t="shared" si="166"/>
        <v>5.0392235273677812</v>
      </c>
      <c r="BD135" s="4">
        <f t="shared" si="167"/>
        <v>18.974174972953499</v>
      </c>
      <c r="BE135" s="4">
        <f t="shared" si="168"/>
        <v>112.81868077886945</v>
      </c>
      <c r="BF135" s="4">
        <f t="shared" si="169"/>
        <v>67.181319221130551</v>
      </c>
      <c r="BG135" s="4">
        <f t="shared" si="170"/>
        <v>292.81868077886946</v>
      </c>
    </row>
    <row r="136" spans="1:59" x14ac:dyDescent="0.2">
      <c r="A136" s="3">
        <f t="shared" si="173"/>
        <v>45423</v>
      </c>
      <c r="B136" s="1">
        <f t="shared" si="171"/>
        <v>2024</v>
      </c>
      <c r="C136" s="1">
        <f t="shared" si="116"/>
        <v>5</v>
      </c>
      <c r="D136" s="1">
        <f t="shared" si="117"/>
        <v>11</v>
      </c>
      <c r="E136" s="1">
        <v>12</v>
      </c>
      <c r="F136" s="1">
        <f t="shared" si="118"/>
        <v>2024</v>
      </c>
      <c r="G136" s="1">
        <f t="shared" si="119"/>
        <v>5</v>
      </c>
      <c r="H136" s="1">
        <f t="shared" si="120"/>
        <v>10</v>
      </c>
      <c r="I136" s="1">
        <f t="shared" si="121"/>
        <v>20</v>
      </c>
      <c r="J136" s="1">
        <f t="shared" si="122"/>
        <v>-13</v>
      </c>
      <c r="K136" s="4">
        <f t="shared" si="123"/>
        <v>8896.9166666666279</v>
      </c>
      <c r="L136" s="4">
        <f t="shared" si="124"/>
        <v>0.24358430298881939</v>
      </c>
      <c r="M136" s="4">
        <f t="shared" si="125"/>
        <v>19.68312197457999</v>
      </c>
      <c r="N136" s="4">
        <f t="shared" si="126"/>
        <v>1.312208131638666</v>
      </c>
      <c r="O136" s="4">
        <f t="shared" si="127"/>
        <v>3.2455414649719994</v>
      </c>
      <c r="P136" s="4">
        <f t="shared" si="128"/>
        <v>3.3122081316386662</v>
      </c>
      <c r="Q136" s="4">
        <f t="shared" si="129"/>
        <v>49.68312197457999</v>
      </c>
      <c r="R136" s="4">
        <f t="shared" si="130"/>
        <v>283.35209331508099</v>
      </c>
      <c r="S136" s="4">
        <f t="shared" si="131"/>
        <v>1.6698873627880445E-2</v>
      </c>
      <c r="T136" s="4">
        <f t="shared" si="132"/>
        <v>23.436124514061145</v>
      </c>
      <c r="U136" s="4">
        <f t="shared" si="172"/>
        <v>0.40903753667772308</v>
      </c>
      <c r="V136" s="4">
        <f t="shared" si="133"/>
        <v>-233.668971340501</v>
      </c>
      <c r="W136" s="4">
        <f t="shared" si="134"/>
        <v>-4.0782929096400107</v>
      </c>
      <c r="X136" s="4">
        <f t="shared" si="135"/>
        <v>-4.0782929096400107</v>
      </c>
      <c r="Y136" s="4">
        <f t="shared" si="136"/>
        <v>-4.0649719582057742</v>
      </c>
      <c r="Z136" s="4">
        <f t="shared" si="137"/>
        <v>-4.064973136007394</v>
      </c>
      <c r="AA136" s="4">
        <f t="shared" si="138"/>
        <v>-4.051719376248319</v>
      </c>
      <c r="AB136" s="4">
        <f t="shared" si="139"/>
        <v>-232.14642003040711</v>
      </c>
      <c r="AC136" s="4">
        <f t="shared" si="140"/>
        <v>51.205673284673878</v>
      </c>
      <c r="AD136" s="4">
        <f t="shared" si="141"/>
        <v>0.89370759451805881</v>
      </c>
      <c r="AE136" s="4">
        <f t="shared" si="142"/>
        <v>1.5225513100938883</v>
      </c>
      <c r="AF136" s="4">
        <f t="shared" si="143"/>
        <v>6.0902052403755533</v>
      </c>
      <c r="AG136" s="4">
        <f t="shared" si="144"/>
        <v>0.85132371990838285</v>
      </c>
      <c r="AH136" s="4">
        <f t="shared" si="145"/>
        <v>48.777256150127755</v>
      </c>
      <c r="AI136" s="4">
        <f t="shared" si="146"/>
        <v>3.2518170766751835</v>
      </c>
      <c r="AJ136" s="4">
        <f t="shared" si="147"/>
        <v>0.31518040664156766</v>
      </c>
      <c r="AK136" s="4">
        <f t="shared" si="148"/>
        <v>18.058507085778889</v>
      </c>
      <c r="AL136" s="4">
        <f t="shared" si="149"/>
        <v>-0.90586582445223485</v>
      </c>
      <c r="AM136" s="4">
        <f t="shared" si="150"/>
        <v>-0.90586582445223485</v>
      </c>
      <c r="AN136" s="4">
        <f t="shared" si="151"/>
        <v>-3.6234632978089394</v>
      </c>
      <c r="AO136" s="4">
        <f t="shared" si="152"/>
        <v>-9.7136685381844927</v>
      </c>
      <c r="AP136" s="4">
        <f t="shared" si="153"/>
        <v>4</v>
      </c>
      <c r="AQ136" s="4">
        <f t="shared" si="154"/>
        <v>0.37653670219106061</v>
      </c>
      <c r="AR136" s="4">
        <f t="shared" si="155"/>
        <v>12.006275611703185</v>
      </c>
      <c r="AS136" s="4">
        <f t="shared" si="156"/>
        <v>-6.2756117031841363E-3</v>
      </c>
      <c r="AT136" s="4">
        <f t="shared" si="157"/>
        <v>-1.6429513019587843E-3</v>
      </c>
      <c r="AU136" s="4">
        <f t="shared" si="158"/>
        <v>0.66264339751815549</v>
      </c>
      <c r="AV136" s="4">
        <f t="shared" si="159"/>
        <v>1.2233303651105523</v>
      </c>
      <c r="AW136" s="4">
        <f t="shared" si="160"/>
        <v>70.0916668710327</v>
      </c>
      <c r="AX136" s="4">
        <f t="shared" si="161"/>
        <v>1.2314474508878343E-3</v>
      </c>
      <c r="AY136" s="4">
        <f t="shared" si="162"/>
        <v>-0.26844959139170249</v>
      </c>
      <c r="AZ136" s="4">
        <f t="shared" si="163"/>
        <v>3.1370054280818032</v>
      </c>
      <c r="BA136" s="4">
        <f t="shared" si="164"/>
        <v>179.73717133871742</v>
      </c>
      <c r="BB136" s="4">
        <f t="shared" si="165"/>
        <v>6.9826624909130555</v>
      </c>
      <c r="BC136" s="4">
        <f t="shared" si="166"/>
        <v>5.0236131207901291</v>
      </c>
      <c r="BD136" s="4">
        <f t="shared" si="167"/>
        <v>18.988938102616238</v>
      </c>
      <c r="BE136" s="4">
        <f t="shared" si="168"/>
        <v>113.1538704491411</v>
      </c>
      <c r="BF136" s="4">
        <f t="shared" si="169"/>
        <v>66.846129550858905</v>
      </c>
      <c r="BG136" s="4">
        <f t="shared" si="170"/>
        <v>293.1538704491411</v>
      </c>
    </row>
    <row r="137" spans="1:59" x14ac:dyDescent="0.2">
      <c r="A137" s="3">
        <f t="shared" si="173"/>
        <v>45424</v>
      </c>
      <c r="B137" s="1">
        <f t="shared" si="171"/>
        <v>2024</v>
      </c>
      <c r="C137" s="1">
        <f t="shared" si="116"/>
        <v>5</v>
      </c>
      <c r="D137" s="1">
        <f t="shared" si="117"/>
        <v>12</v>
      </c>
      <c r="E137" s="1">
        <v>12</v>
      </c>
      <c r="F137" s="1">
        <f t="shared" si="118"/>
        <v>2024</v>
      </c>
      <c r="G137" s="1">
        <f t="shared" si="119"/>
        <v>5</v>
      </c>
      <c r="H137" s="1">
        <f t="shared" si="120"/>
        <v>10</v>
      </c>
      <c r="I137" s="1">
        <f t="shared" si="121"/>
        <v>20</v>
      </c>
      <c r="J137" s="1">
        <f t="shared" si="122"/>
        <v>-13</v>
      </c>
      <c r="K137" s="4">
        <f t="shared" si="123"/>
        <v>8897.9166666666279</v>
      </c>
      <c r="L137" s="4">
        <f t="shared" si="124"/>
        <v>0.24361168149669071</v>
      </c>
      <c r="M137" s="4">
        <f t="shared" si="125"/>
        <v>20.668769345618784</v>
      </c>
      <c r="N137" s="4">
        <f t="shared" si="126"/>
        <v>1.3779179563745856</v>
      </c>
      <c r="O137" s="4">
        <f t="shared" si="127"/>
        <v>3.3112512897079189</v>
      </c>
      <c r="P137" s="4">
        <f t="shared" si="128"/>
        <v>3.3779179563745849</v>
      </c>
      <c r="Q137" s="4">
        <f t="shared" si="129"/>
        <v>50.66876934561877</v>
      </c>
      <c r="R137" s="4">
        <f t="shared" si="130"/>
        <v>283.35213985854438</v>
      </c>
      <c r="S137" s="4">
        <f t="shared" si="131"/>
        <v>1.669887253274013E-2</v>
      </c>
      <c r="T137" s="4">
        <f t="shared" si="132"/>
        <v>23.436124158140544</v>
      </c>
      <c r="U137" s="4">
        <f t="shared" si="172"/>
        <v>0.40903753046573671</v>
      </c>
      <c r="V137" s="4">
        <f t="shared" si="133"/>
        <v>-232.68337051292559</v>
      </c>
      <c r="W137" s="4">
        <f t="shared" si="134"/>
        <v>-4.0610909300884384</v>
      </c>
      <c r="X137" s="4">
        <f t="shared" si="135"/>
        <v>-4.0610909300884384</v>
      </c>
      <c r="Y137" s="4">
        <f t="shared" si="136"/>
        <v>-4.0479434516776864</v>
      </c>
      <c r="Z137" s="4">
        <f t="shared" si="137"/>
        <v>-4.047944583982181</v>
      </c>
      <c r="AA137" s="4">
        <f t="shared" si="138"/>
        <v>-4.0348648536739882</v>
      </c>
      <c r="AB137" s="4">
        <f t="shared" si="139"/>
        <v>-231.18072702118999</v>
      </c>
      <c r="AC137" s="4">
        <f t="shared" si="140"/>
        <v>52.171412837354382</v>
      </c>
      <c r="AD137" s="4">
        <f t="shared" si="141"/>
        <v>0.9105629294290708</v>
      </c>
      <c r="AE137" s="4">
        <f t="shared" si="142"/>
        <v>1.5026434917356113</v>
      </c>
      <c r="AF137" s="4">
        <f t="shared" si="143"/>
        <v>6.0105739669424452</v>
      </c>
      <c r="AG137" s="4">
        <f t="shared" si="144"/>
        <v>0.86845722205643094</v>
      </c>
      <c r="AH137" s="4">
        <f t="shared" si="145"/>
        <v>49.758933511489239</v>
      </c>
      <c r="AI137" s="4">
        <f t="shared" si="146"/>
        <v>3.3172622340992826</v>
      </c>
      <c r="AJ137" s="4">
        <f t="shared" si="147"/>
        <v>0.31955474411804663</v>
      </c>
      <c r="AK137" s="4">
        <f t="shared" si="148"/>
        <v>18.30913816134704</v>
      </c>
      <c r="AL137" s="4">
        <f t="shared" si="149"/>
        <v>-0.90983583412953095</v>
      </c>
      <c r="AM137" s="4">
        <f t="shared" si="150"/>
        <v>-0.90983583412953095</v>
      </c>
      <c r="AN137" s="4">
        <f t="shared" si="151"/>
        <v>-3.6393433365181238</v>
      </c>
      <c r="AO137" s="4">
        <f t="shared" si="152"/>
        <v>-9.649917303460569</v>
      </c>
      <c r="AP137" s="4">
        <f t="shared" si="153"/>
        <v>4</v>
      </c>
      <c r="AQ137" s="4">
        <f t="shared" si="154"/>
        <v>0.36065666348187619</v>
      </c>
      <c r="AR137" s="4">
        <f t="shared" si="155"/>
        <v>12.006010944391365</v>
      </c>
      <c r="AS137" s="4">
        <f t="shared" si="156"/>
        <v>-6.0109443913636262E-3</v>
      </c>
      <c r="AT137" s="4">
        <f t="shared" si="157"/>
        <v>-1.5736615617537282E-3</v>
      </c>
      <c r="AU137" s="4">
        <f t="shared" si="158"/>
        <v>0.66264339751815549</v>
      </c>
      <c r="AV137" s="4">
        <f t="shared" si="159"/>
        <v>1.2277049184954332</v>
      </c>
      <c r="AW137" s="4">
        <f t="shared" si="160"/>
        <v>70.342310317241044</v>
      </c>
      <c r="AX137" s="4">
        <f t="shared" si="161"/>
        <v>1.1778189385166877E-3</v>
      </c>
      <c r="AY137" s="4">
        <f t="shared" si="162"/>
        <v>-0.26520458364550276</v>
      </c>
      <c r="AZ137" s="4">
        <f t="shared" si="163"/>
        <v>3.1371515116658837</v>
      </c>
      <c r="BA137" s="4">
        <f t="shared" si="164"/>
        <v>179.74554131154139</v>
      </c>
      <c r="BB137" s="4">
        <f t="shared" si="165"/>
        <v>6.997607247564928</v>
      </c>
      <c r="BC137" s="4">
        <f t="shared" si="166"/>
        <v>5.0084036968264369</v>
      </c>
      <c r="BD137" s="4">
        <f t="shared" si="167"/>
        <v>19.003618191956292</v>
      </c>
      <c r="BE137" s="4">
        <f t="shared" si="168"/>
        <v>113.48276971866608</v>
      </c>
      <c r="BF137" s="4">
        <f t="shared" si="169"/>
        <v>66.517230281333923</v>
      </c>
      <c r="BG137" s="4">
        <f t="shared" si="170"/>
        <v>293.48276971866608</v>
      </c>
    </row>
    <row r="138" spans="1:59" x14ac:dyDescent="0.2">
      <c r="A138" s="3">
        <f t="shared" si="173"/>
        <v>45425</v>
      </c>
      <c r="B138" s="1">
        <f t="shared" si="171"/>
        <v>2024</v>
      </c>
      <c r="C138" s="1">
        <f t="shared" si="116"/>
        <v>5</v>
      </c>
      <c r="D138" s="1">
        <f t="shared" si="117"/>
        <v>13</v>
      </c>
      <c r="E138" s="1">
        <v>12</v>
      </c>
      <c r="F138" s="1">
        <f t="shared" si="118"/>
        <v>2024</v>
      </c>
      <c r="G138" s="1">
        <f t="shared" si="119"/>
        <v>5</v>
      </c>
      <c r="H138" s="1">
        <f t="shared" si="120"/>
        <v>10</v>
      </c>
      <c r="I138" s="1">
        <f t="shared" si="121"/>
        <v>20</v>
      </c>
      <c r="J138" s="1">
        <f t="shared" si="122"/>
        <v>-13</v>
      </c>
      <c r="K138" s="4">
        <f t="shared" si="123"/>
        <v>8898.9166666666279</v>
      </c>
      <c r="L138" s="4">
        <f t="shared" si="124"/>
        <v>0.24363906000456204</v>
      </c>
      <c r="M138" s="4">
        <f t="shared" si="125"/>
        <v>21.654416717588902</v>
      </c>
      <c r="N138" s="4">
        <f t="shared" si="126"/>
        <v>1.4436277811725935</v>
      </c>
      <c r="O138" s="4">
        <f t="shared" si="127"/>
        <v>3.3769611145059271</v>
      </c>
      <c r="P138" s="4">
        <f t="shared" si="128"/>
        <v>3.4436277811725944</v>
      </c>
      <c r="Q138" s="4">
        <f t="shared" si="129"/>
        <v>51.654416717588916</v>
      </c>
      <c r="R138" s="4">
        <f t="shared" si="130"/>
        <v>283.35218640200776</v>
      </c>
      <c r="S138" s="4">
        <f t="shared" si="131"/>
        <v>1.6698871437599815E-2</v>
      </c>
      <c r="T138" s="4">
        <f t="shared" si="132"/>
        <v>23.436123802219939</v>
      </c>
      <c r="U138" s="4">
        <f t="shared" si="172"/>
        <v>0.40903752425375028</v>
      </c>
      <c r="V138" s="4">
        <f t="shared" si="133"/>
        <v>-231.69776968441886</v>
      </c>
      <c r="W138" s="4">
        <f t="shared" si="134"/>
        <v>-4.0438889505206124</v>
      </c>
      <c r="X138" s="4">
        <f t="shared" si="135"/>
        <v>-4.0438889505206124</v>
      </c>
      <c r="Y138" s="4">
        <f t="shared" si="136"/>
        <v>-4.0309187171623293</v>
      </c>
      <c r="Z138" s="4">
        <f t="shared" si="137"/>
        <v>-4.0309198042112211</v>
      </c>
      <c r="AA138" s="4">
        <f t="shared" si="138"/>
        <v>-4.0180177976947986</v>
      </c>
      <c r="AB138" s="4">
        <f t="shared" si="139"/>
        <v>-230.2154618163618</v>
      </c>
      <c r="AC138" s="4">
        <f t="shared" si="140"/>
        <v>53.136724585645965</v>
      </c>
      <c r="AD138" s="4">
        <f t="shared" si="141"/>
        <v>0.92741079774494173</v>
      </c>
      <c r="AE138" s="4">
        <f t="shared" si="142"/>
        <v>1.4823078680570489</v>
      </c>
      <c r="AF138" s="4">
        <f t="shared" si="143"/>
        <v>5.9292314722281958</v>
      </c>
      <c r="AG138" s="4">
        <f t="shared" si="144"/>
        <v>0.88563227205122508</v>
      </c>
      <c r="AH138" s="4">
        <f t="shared" si="145"/>
        <v>50.74299138911713</v>
      </c>
      <c r="AI138" s="4">
        <f t="shared" si="146"/>
        <v>3.3828660926078085</v>
      </c>
      <c r="AJ138" s="4">
        <f t="shared" si="147"/>
        <v>0.32383940135488826</v>
      </c>
      <c r="AK138" s="4">
        <f t="shared" si="148"/>
        <v>18.554630937678251</v>
      </c>
      <c r="AL138" s="4">
        <f t="shared" si="149"/>
        <v>-0.91142532847178614</v>
      </c>
      <c r="AM138" s="4">
        <f t="shared" si="150"/>
        <v>-0.91142532847178614</v>
      </c>
      <c r="AN138" s="4">
        <f t="shared" si="151"/>
        <v>-3.6457013138871446</v>
      </c>
      <c r="AO138" s="4">
        <f t="shared" si="152"/>
        <v>-9.5749327861153404</v>
      </c>
      <c r="AP138" s="4">
        <f t="shared" si="153"/>
        <v>4</v>
      </c>
      <c r="AQ138" s="4">
        <f t="shared" si="154"/>
        <v>0.35429868611285542</v>
      </c>
      <c r="AR138" s="4">
        <f t="shared" si="155"/>
        <v>12.005904978101881</v>
      </c>
      <c r="AS138" s="4">
        <f t="shared" si="156"/>
        <v>-5.9049781018813974E-3</v>
      </c>
      <c r="AT138" s="4">
        <f t="shared" si="157"/>
        <v>-1.5459196520399333E-3</v>
      </c>
      <c r="AU138" s="4">
        <f t="shared" si="158"/>
        <v>0.66264339751815549</v>
      </c>
      <c r="AV138" s="4">
        <f t="shared" si="159"/>
        <v>1.2319896435462898</v>
      </c>
      <c r="AW138" s="4">
        <f t="shared" si="160"/>
        <v>70.587806979029111</v>
      </c>
      <c r="AX138" s="4">
        <f t="shared" si="161"/>
        <v>1.1554042547674498E-3</v>
      </c>
      <c r="AY138" s="4">
        <f t="shared" si="162"/>
        <v>-0.26202115275242105</v>
      </c>
      <c r="AZ138" s="4">
        <f t="shared" si="163"/>
        <v>3.1371830982772084</v>
      </c>
      <c r="BA138" s="4">
        <f t="shared" si="164"/>
        <v>179.74735109105941</v>
      </c>
      <c r="BB138" s="4">
        <f t="shared" si="165"/>
        <v>7.0123028436476353</v>
      </c>
      <c r="BC138" s="4">
        <f t="shared" si="166"/>
        <v>4.9936021344542461</v>
      </c>
      <c r="BD138" s="4">
        <f t="shared" si="167"/>
        <v>19.018207821749517</v>
      </c>
      <c r="BE138" s="4">
        <f t="shared" si="168"/>
        <v>113.80526030453292</v>
      </c>
      <c r="BF138" s="4">
        <f t="shared" si="169"/>
        <v>66.194739695467078</v>
      </c>
      <c r="BG138" s="4">
        <f t="shared" si="170"/>
        <v>293.80526030453291</v>
      </c>
    </row>
    <row r="139" spans="1:59" x14ac:dyDescent="0.2">
      <c r="A139" s="3">
        <f t="shared" si="173"/>
        <v>45426</v>
      </c>
      <c r="B139" s="1">
        <f t="shared" si="171"/>
        <v>2024</v>
      </c>
      <c r="C139" s="1">
        <f t="shared" si="116"/>
        <v>5</v>
      </c>
      <c r="D139" s="1">
        <f t="shared" si="117"/>
        <v>14</v>
      </c>
      <c r="E139" s="1">
        <v>12</v>
      </c>
      <c r="F139" s="1">
        <f t="shared" si="118"/>
        <v>2024</v>
      </c>
      <c r="G139" s="1">
        <f t="shared" si="119"/>
        <v>5</v>
      </c>
      <c r="H139" s="1">
        <f t="shared" si="120"/>
        <v>10</v>
      </c>
      <c r="I139" s="1">
        <f t="shared" si="121"/>
        <v>20</v>
      </c>
      <c r="J139" s="1">
        <f t="shared" si="122"/>
        <v>-13</v>
      </c>
      <c r="K139" s="4">
        <f t="shared" si="123"/>
        <v>8899.9166666666279</v>
      </c>
      <c r="L139" s="4">
        <f t="shared" si="124"/>
        <v>0.24366643851243333</v>
      </c>
      <c r="M139" s="4">
        <f t="shared" si="125"/>
        <v>22.640064089093357</v>
      </c>
      <c r="N139" s="4">
        <f t="shared" si="126"/>
        <v>1.5093376059395571</v>
      </c>
      <c r="O139" s="4">
        <f t="shared" si="127"/>
        <v>3.4426709392728903</v>
      </c>
      <c r="P139" s="4">
        <f t="shared" si="128"/>
        <v>3.5093376059395567</v>
      </c>
      <c r="Q139" s="4">
        <f t="shared" si="129"/>
        <v>52.64006408909335</v>
      </c>
      <c r="R139" s="4">
        <f t="shared" si="130"/>
        <v>283.35223294547114</v>
      </c>
      <c r="S139" s="4">
        <f t="shared" si="131"/>
        <v>1.6698870342459503E-2</v>
      </c>
      <c r="T139" s="4">
        <f t="shared" si="132"/>
        <v>23.436123446299337</v>
      </c>
      <c r="U139" s="4">
        <f t="shared" si="172"/>
        <v>0.40903751804176391</v>
      </c>
      <c r="V139" s="4">
        <f t="shared" si="133"/>
        <v>-230.71216885637779</v>
      </c>
      <c r="W139" s="4">
        <f t="shared" si="134"/>
        <v>-4.0266869709609132</v>
      </c>
      <c r="X139" s="4">
        <f t="shared" si="135"/>
        <v>-4.0266869709609132</v>
      </c>
      <c r="Y139" s="4">
        <f t="shared" si="136"/>
        <v>-4.013897701306715</v>
      </c>
      <c r="Z139" s="4">
        <f t="shared" si="137"/>
        <v>-4.013898743416032</v>
      </c>
      <c r="AA139" s="4">
        <f t="shared" si="138"/>
        <v>-4.0011781012112442</v>
      </c>
      <c r="AB139" s="4">
        <f t="shared" si="139"/>
        <v>-229.25061827957282</v>
      </c>
      <c r="AC139" s="4">
        <f t="shared" si="140"/>
        <v>54.101614665898325</v>
      </c>
      <c r="AD139" s="4">
        <f t="shared" si="141"/>
        <v>0.94425130656517775</v>
      </c>
      <c r="AE139" s="4">
        <f t="shared" si="142"/>
        <v>1.4615505768049744</v>
      </c>
      <c r="AF139" s="4">
        <f t="shared" si="143"/>
        <v>5.8462023072198974</v>
      </c>
      <c r="AG139" s="4">
        <f t="shared" si="144"/>
        <v>0.90284874201599974</v>
      </c>
      <c r="AH139" s="4">
        <f t="shared" si="145"/>
        <v>51.729422456212468</v>
      </c>
      <c r="AI139" s="4">
        <f t="shared" si="146"/>
        <v>3.448628163747498</v>
      </c>
      <c r="AJ139" s="4">
        <f t="shared" si="147"/>
        <v>0.32803300587944506</v>
      </c>
      <c r="AK139" s="4">
        <f t="shared" si="148"/>
        <v>18.794906777882321</v>
      </c>
      <c r="AL139" s="4">
        <f t="shared" si="149"/>
        <v>-0.91064163288088196</v>
      </c>
      <c r="AM139" s="4">
        <f t="shared" si="150"/>
        <v>-0.91064163288088196</v>
      </c>
      <c r="AN139" s="4">
        <f t="shared" si="151"/>
        <v>-3.6425665315235278</v>
      </c>
      <c r="AO139" s="4">
        <f t="shared" si="152"/>
        <v>-9.4887688387434252</v>
      </c>
      <c r="AP139" s="4">
        <f t="shared" si="153"/>
        <v>4</v>
      </c>
      <c r="AQ139" s="4">
        <f t="shared" si="154"/>
        <v>0.35743346847647217</v>
      </c>
      <c r="AR139" s="4">
        <f t="shared" si="155"/>
        <v>12.005957224474608</v>
      </c>
      <c r="AS139" s="4">
        <f t="shared" si="156"/>
        <v>-5.9572244746077807E-3</v>
      </c>
      <c r="AT139" s="4">
        <f t="shared" si="157"/>
        <v>-1.5595977204344265E-3</v>
      </c>
      <c r="AU139" s="4">
        <f t="shared" si="158"/>
        <v>0.66264339751815549</v>
      </c>
      <c r="AV139" s="4">
        <f t="shared" si="159"/>
        <v>1.2361831712691238</v>
      </c>
      <c r="AW139" s="4">
        <f t="shared" si="160"/>
        <v>70.828078418818606</v>
      </c>
      <c r="AX139" s="4">
        <f t="shared" si="161"/>
        <v>1.1639761016093916E-3</v>
      </c>
      <c r="AY139" s="4">
        <f t="shared" si="162"/>
        <v>-0.25890068488953122</v>
      </c>
      <c r="AZ139" s="4">
        <f t="shared" si="163"/>
        <v>3.1370968437008329</v>
      </c>
      <c r="BA139" s="4">
        <f t="shared" si="164"/>
        <v>179.7424090678694</v>
      </c>
      <c r="BB139" s="4">
        <f t="shared" si="165"/>
        <v>7.0267420679158414</v>
      </c>
      <c r="BC139" s="4">
        <f t="shared" si="166"/>
        <v>4.9792151565587668</v>
      </c>
      <c r="BD139" s="4">
        <f t="shared" si="167"/>
        <v>19.032699292390451</v>
      </c>
      <c r="BE139" s="4">
        <f t="shared" si="168"/>
        <v>114.12122453066394</v>
      </c>
      <c r="BF139" s="4">
        <f t="shared" si="169"/>
        <v>65.878775469336063</v>
      </c>
      <c r="BG139" s="4">
        <f t="shared" si="170"/>
        <v>294.12122453066394</v>
      </c>
    </row>
    <row r="140" spans="1:59" x14ac:dyDescent="0.2">
      <c r="A140" s="3">
        <f t="shared" si="173"/>
        <v>45427</v>
      </c>
      <c r="B140" s="1">
        <f t="shared" si="171"/>
        <v>2024</v>
      </c>
      <c r="C140" s="1">
        <f t="shared" si="116"/>
        <v>5</v>
      </c>
      <c r="D140" s="1">
        <f t="shared" si="117"/>
        <v>15</v>
      </c>
      <c r="E140" s="1">
        <v>12</v>
      </c>
      <c r="F140" s="1">
        <f t="shared" si="118"/>
        <v>2024</v>
      </c>
      <c r="G140" s="1">
        <f t="shared" si="119"/>
        <v>5</v>
      </c>
      <c r="H140" s="1">
        <f t="shared" si="120"/>
        <v>10</v>
      </c>
      <c r="I140" s="1">
        <f t="shared" si="121"/>
        <v>20</v>
      </c>
      <c r="J140" s="1">
        <f t="shared" si="122"/>
        <v>-13</v>
      </c>
      <c r="K140" s="4">
        <f t="shared" si="123"/>
        <v>8900.9166666666279</v>
      </c>
      <c r="L140" s="4">
        <f t="shared" si="124"/>
        <v>0.24369381702030465</v>
      </c>
      <c r="M140" s="4">
        <f t="shared" si="125"/>
        <v>23.625711460597813</v>
      </c>
      <c r="N140" s="4">
        <f t="shared" si="126"/>
        <v>1.575047430706521</v>
      </c>
      <c r="O140" s="4">
        <f t="shared" si="127"/>
        <v>3.5083807640398543</v>
      </c>
      <c r="P140" s="4">
        <f t="shared" si="128"/>
        <v>3.5750474307065208</v>
      </c>
      <c r="Q140" s="4">
        <f t="shared" si="129"/>
        <v>53.625711460597813</v>
      </c>
      <c r="R140" s="4">
        <f t="shared" si="130"/>
        <v>283.35227948893453</v>
      </c>
      <c r="S140" s="4">
        <f t="shared" si="131"/>
        <v>1.6698869247319188E-2</v>
      </c>
      <c r="T140" s="4">
        <f t="shared" si="132"/>
        <v>23.436123090378736</v>
      </c>
      <c r="U140" s="4">
        <f t="shared" si="172"/>
        <v>0.40903751182977754</v>
      </c>
      <c r="V140" s="4">
        <f t="shared" si="133"/>
        <v>-229.72656802833671</v>
      </c>
      <c r="W140" s="4">
        <f t="shared" si="134"/>
        <v>-4.0094849914012141</v>
      </c>
      <c r="X140" s="4">
        <f t="shared" si="135"/>
        <v>-4.0094849914012141</v>
      </c>
      <c r="Y140" s="4">
        <f t="shared" si="136"/>
        <v>-3.9968803497646603</v>
      </c>
      <c r="Z140" s="4">
        <f t="shared" si="137"/>
        <v>-3.9968813473231313</v>
      </c>
      <c r="AA140" s="4">
        <f t="shared" si="138"/>
        <v>-3.9843456552563854</v>
      </c>
      <c r="AB140" s="4">
        <f t="shared" si="139"/>
        <v>-228.28619016747737</v>
      </c>
      <c r="AC140" s="4">
        <f t="shared" si="140"/>
        <v>55.066089321457156</v>
      </c>
      <c r="AD140" s="4">
        <f t="shared" si="141"/>
        <v>0.96108456485671756</v>
      </c>
      <c r="AE140" s="4">
        <f t="shared" si="142"/>
        <v>1.4403778608593427</v>
      </c>
      <c r="AF140" s="4">
        <f t="shared" si="143"/>
        <v>5.7615114434373709</v>
      </c>
      <c r="AG140" s="4">
        <f t="shared" si="144"/>
        <v>0.92010644642893169</v>
      </c>
      <c r="AH140" s="4">
        <f t="shared" si="145"/>
        <v>52.718216083157763</v>
      </c>
      <c r="AI140" s="4">
        <f t="shared" si="146"/>
        <v>3.5145477388771842</v>
      </c>
      <c r="AJ140" s="4">
        <f t="shared" si="147"/>
        <v>0.33213420403059124</v>
      </c>
      <c r="AK140" s="4">
        <f t="shared" si="148"/>
        <v>19.029888122889854</v>
      </c>
      <c r="AL140" s="4">
        <f t="shared" si="149"/>
        <v>-0.90749537744004982</v>
      </c>
      <c r="AM140" s="4">
        <f t="shared" si="150"/>
        <v>-0.90749537744004982</v>
      </c>
      <c r="AN140" s="4">
        <f t="shared" si="151"/>
        <v>-3.6299815097601993</v>
      </c>
      <c r="AO140" s="4">
        <f t="shared" si="152"/>
        <v>-9.3914929531975702</v>
      </c>
      <c r="AP140" s="4">
        <f t="shared" si="153"/>
        <v>4</v>
      </c>
      <c r="AQ140" s="4">
        <f t="shared" si="154"/>
        <v>0.37001849023980071</v>
      </c>
      <c r="AR140" s="4">
        <f t="shared" si="155"/>
        <v>12.006166974837329</v>
      </c>
      <c r="AS140" s="4">
        <f t="shared" si="156"/>
        <v>-6.1669748373298638E-3</v>
      </c>
      <c r="AT140" s="4">
        <f t="shared" si="157"/>
        <v>-1.6145102369857175E-3</v>
      </c>
      <c r="AU140" s="4">
        <f t="shared" si="158"/>
        <v>0.66264339751815549</v>
      </c>
      <c r="AV140" s="4">
        <f t="shared" si="159"/>
        <v>1.240284140193334</v>
      </c>
      <c r="AW140" s="4">
        <f t="shared" si="160"/>
        <v>71.063046630090156</v>
      </c>
      <c r="AX140" s="4">
        <f t="shared" si="161"/>
        <v>1.2032670228233984E-3</v>
      </c>
      <c r="AY140" s="4">
        <f t="shared" si="162"/>
        <v>-0.25584454224288955</v>
      </c>
      <c r="AZ140" s="4">
        <f t="shared" si="163"/>
        <v>3.1368895704574435</v>
      </c>
      <c r="BA140" s="4">
        <f t="shared" si="164"/>
        <v>179.73053318581719</v>
      </c>
      <c r="BB140" s="4">
        <f t="shared" si="165"/>
        <v>7.0409176560156022</v>
      </c>
      <c r="BC140" s="4">
        <f t="shared" si="166"/>
        <v>4.9652493188217273</v>
      </c>
      <c r="BD140" s="4">
        <f t="shared" si="167"/>
        <v>19.047084630852932</v>
      </c>
      <c r="BE140" s="4">
        <f t="shared" si="168"/>
        <v>114.43054543132696</v>
      </c>
      <c r="BF140" s="4">
        <f t="shared" si="169"/>
        <v>65.569454568673038</v>
      </c>
      <c r="BG140" s="4">
        <f t="shared" si="170"/>
        <v>294.43054543132695</v>
      </c>
    </row>
    <row r="141" spans="1:59" x14ac:dyDescent="0.2">
      <c r="A141" s="3">
        <f t="shared" si="173"/>
        <v>45428</v>
      </c>
      <c r="B141" s="1">
        <f t="shared" si="171"/>
        <v>2024</v>
      </c>
      <c r="C141" s="1">
        <f t="shared" si="116"/>
        <v>5</v>
      </c>
      <c r="D141" s="1">
        <f t="shared" si="117"/>
        <v>16</v>
      </c>
      <c r="E141" s="1">
        <v>12</v>
      </c>
      <c r="F141" s="1">
        <f t="shared" si="118"/>
        <v>2024</v>
      </c>
      <c r="G141" s="1">
        <f t="shared" si="119"/>
        <v>5</v>
      </c>
      <c r="H141" s="1">
        <f t="shared" si="120"/>
        <v>10</v>
      </c>
      <c r="I141" s="1">
        <f t="shared" si="121"/>
        <v>20</v>
      </c>
      <c r="J141" s="1">
        <f t="shared" si="122"/>
        <v>-13</v>
      </c>
      <c r="K141" s="4">
        <f t="shared" si="123"/>
        <v>8901.9166666666279</v>
      </c>
      <c r="L141" s="4">
        <f t="shared" si="124"/>
        <v>0.24372119552817598</v>
      </c>
      <c r="M141" s="4">
        <f t="shared" si="125"/>
        <v>24.611358832102269</v>
      </c>
      <c r="N141" s="4">
        <f t="shared" si="126"/>
        <v>1.6407572554734846</v>
      </c>
      <c r="O141" s="4">
        <f t="shared" si="127"/>
        <v>3.574090588806818</v>
      </c>
      <c r="P141" s="4">
        <f t="shared" si="128"/>
        <v>3.6407572554734848</v>
      </c>
      <c r="Q141" s="4">
        <f t="shared" si="129"/>
        <v>54.611358832102269</v>
      </c>
      <c r="R141" s="4">
        <f t="shared" si="130"/>
        <v>283.35232603239791</v>
      </c>
      <c r="S141" s="4">
        <f t="shared" si="131"/>
        <v>1.6698868152178872E-2</v>
      </c>
      <c r="T141" s="4">
        <f t="shared" si="132"/>
        <v>23.436122734458134</v>
      </c>
      <c r="U141" s="4">
        <f t="shared" si="172"/>
        <v>0.40903750561779118</v>
      </c>
      <c r="V141" s="4">
        <f t="shared" si="133"/>
        <v>-228.74096720029564</v>
      </c>
      <c r="W141" s="4">
        <f t="shared" si="134"/>
        <v>-3.9922830118415145</v>
      </c>
      <c r="X141" s="4">
        <f t="shared" si="135"/>
        <v>-3.9922830118415145</v>
      </c>
      <c r="Y141" s="4">
        <f t="shared" si="136"/>
        <v>-3.9798666072538413</v>
      </c>
      <c r="Z141" s="4">
        <f t="shared" si="137"/>
        <v>-3.9798675607209177</v>
      </c>
      <c r="AA141" s="4">
        <f t="shared" si="138"/>
        <v>-3.9675203490692348</v>
      </c>
      <c r="AB141" s="4">
        <f t="shared" si="139"/>
        <v>-227.3221711339383</v>
      </c>
      <c r="AC141" s="4">
        <f t="shared" si="140"/>
        <v>56.030154898459614</v>
      </c>
      <c r="AD141" s="4">
        <f t="shared" si="141"/>
        <v>0.97791068338054943</v>
      </c>
      <c r="AE141" s="4">
        <f t="shared" si="142"/>
        <v>1.4187960663573449</v>
      </c>
      <c r="AF141" s="4">
        <f t="shared" si="143"/>
        <v>5.6751842654293796</v>
      </c>
      <c r="AG141" s="4">
        <f t="shared" si="144"/>
        <v>0.93740514161886568</v>
      </c>
      <c r="AH141" s="4">
        <f t="shared" si="145"/>
        <v>53.709358308624239</v>
      </c>
      <c r="AI141" s="4">
        <f t="shared" si="146"/>
        <v>3.5806238872416158</v>
      </c>
      <c r="AJ141" s="4">
        <f t="shared" si="147"/>
        <v>0.33614166189893552</v>
      </c>
      <c r="AK141" s="4">
        <f t="shared" si="148"/>
        <v>19.259498545322476</v>
      </c>
      <c r="AL141" s="4">
        <f t="shared" si="149"/>
        <v>-0.90200052347802995</v>
      </c>
      <c r="AM141" s="4">
        <f t="shared" si="150"/>
        <v>-0.90200052347802995</v>
      </c>
      <c r="AN141" s="4">
        <f t="shared" si="151"/>
        <v>-3.6080020939121198</v>
      </c>
      <c r="AO141" s="4">
        <f t="shared" si="152"/>
        <v>-9.2831863593414994</v>
      </c>
      <c r="AP141" s="4">
        <f t="shared" si="153"/>
        <v>4</v>
      </c>
      <c r="AQ141" s="4">
        <f t="shared" si="154"/>
        <v>0.39199790608788021</v>
      </c>
      <c r="AR141" s="4">
        <f t="shared" si="155"/>
        <v>12.006533298434798</v>
      </c>
      <c r="AS141" s="4">
        <f t="shared" si="156"/>
        <v>-6.5332984347978851E-3</v>
      </c>
      <c r="AT141" s="4">
        <f t="shared" si="157"/>
        <v>-1.7104135305392276E-3</v>
      </c>
      <c r="AU141" s="4">
        <f t="shared" si="158"/>
        <v>0.66264339751815549</v>
      </c>
      <c r="AV141" s="4">
        <f t="shared" si="159"/>
        <v>1.2442911969126313</v>
      </c>
      <c r="AW141" s="4">
        <f t="shared" si="160"/>
        <v>71.29263406837542</v>
      </c>
      <c r="AX141" s="4">
        <f t="shared" si="161"/>
        <v>1.2729698472158418E-3</v>
      </c>
      <c r="AY141" s="4">
        <f t="shared" si="162"/>
        <v>-0.25285406213041678</v>
      </c>
      <c r="AZ141" s="4">
        <f t="shared" si="163"/>
        <v>3.1365582907558336</v>
      </c>
      <c r="BA141" s="4">
        <f t="shared" si="164"/>
        <v>179.71155225707659</v>
      </c>
      <c r="BB141" s="4">
        <f t="shared" si="165"/>
        <v>7.0548223000120576</v>
      </c>
      <c r="BC141" s="4">
        <f t="shared" si="166"/>
        <v>4.9517109984227403</v>
      </c>
      <c r="BD141" s="4">
        <f t="shared" si="167"/>
        <v>19.061355598446855</v>
      </c>
      <c r="BE141" s="4">
        <f t="shared" si="168"/>
        <v>114.73310685722845</v>
      </c>
      <c r="BF141" s="4">
        <f t="shared" si="169"/>
        <v>65.266893142771551</v>
      </c>
      <c r="BG141" s="4">
        <f t="shared" si="170"/>
        <v>294.73310685722845</v>
      </c>
    </row>
    <row r="142" spans="1:59" x14ac:dyDescent="0.2">
      <c r="A142" s="3">
        <f t="shared" si="173"/>
        <v>45429</v>
      </c>
      <c r="B142" s="1">
        <f t="shared" si="171"/>
        <v>2024</v>
      </c>
      <c r="C142" s="1">
        <f t="shared" si="116"/>
        <v>5</v>
      </c>
      <c r="D142" s="1">
        <f t="shared" si="117"/>
        <v>17</v>
      </c>
      <c r="E142" s="1">
        <v>12</v>
      </c>
      <c r="F142" s="1">
        <f t="shared" si="118"/>
        <v>2024</v>
      </c>
      <c r="G142" s="1">
        <f t="shared" si="119"/>
        <v>5</v>
      </c>
      <c r="H142" s="1">
        <f t="shared" si="120"/>
        <v>10</v>
      </c>
      <c r="I142" s="1">
        <f t="shared" si="121"/>
        <v>20</v>
      </c>
      <c r="J142" s="1">
        <f t="shared" si="122"/>
        <v>-13</v>
      </c>
      <c r="K142" s="4">
        <f t="shared" si="123"/>
        <v>8902.9166666666279</v>
      </c>
      <c r="L142" s="4">
        <f t="shared" si="124"/>
        <v>0.2437485740360473</v>
      </c>
      <c r="M142" s="4">
        <f t="shared" si="125"/>
        <v>25.597006203141063</v>
      </c>
      <c r="N142" s="4">
        <f t="shared" si="126"/>
        <v>1.7064670802094042</v>
      </c>
      <c r="O142" s="4">
        <f t="shared" si="127"/>
        <v>3.6398004135427375</v>
      </c>
      <c r="P142" s="4">
        <f t="shared" si="128"/>
        <v>3.7064670802094035</v>
      </c>
      <c r="Q142" s="4">
        <f t="shared" si="129"/>
        <v>55.597006203141049</v>
      </c>
      <c r="R142" s="4">
        <f t="shared" si="130"/>
        <v>283.3523725758613</v>
      </c>
      <c r="S142" s="4">
        <f t="shared" si="131"/>
        <v>1.6698867057038557E-2</v>
      </c>
      <c r="T142" s="4">
        <f t="shared" si="132"/>
        <v>23.436122378537529</v>
      </c>
      <c r="U142" s="4">
        <f t="shared" si="172"/>
        <v>0.40903749940580475</v>
      </c>
      <c r="V142" s="4">
        <f t="shared" si="133"/>
        <v>-227.75536637272023</v>
      </c>
      <c r="W142" s="4">
        <f t="shared" si="134"/>
        <v>-3.9750810322899426</v>
      </c>
      <c r="X142" s="4">
        <f t="shared" si="135"/>
        <v>-3.9750810322899426</v>
      </c>
      <c r="Y142" s="4">
        <f t="shared" si="136"/>
        <v>-3.9628564175727408</v>
      </c>
      <c r="Z142" s="4">
        <f t="shared" si="137"/>
        <v>-3.9628573274764562</v>
      </c>
      <c r="AA142" s="4">
        <f t="shared" si="138"/>
        <v>-3.9507020701284832</v>
      </c>
      <c r="AB142" s="4">
        <f t="shared" si="139"/>
        <v>-226.35855473195946</v>
      </c>
      <c r="AC142" s="4">
        <f t="shared" si="140"/>
        <v>56.993817843901837</v>
      </c>
      <c r="AD142" s="4">
        <f t="shared" si="141"/>
        <v>0.99472977465798262</v>
      </c>
      <c r="AE142" s="4">
        <f t="shared" si="142"/>
        <v>1.396811640760788</v>
      </c>
      <c r="AF142" s="4">
        <f t="shared" si="143"/>
        <v>5.587246563043152</v>
      </c>
      <c r="AG142" s="4">
        <f t="shared" si="144"/>
        <v>0.95474452538564269</v>
      </c>
      <c r="AH142" s="4">
        <f t="shared" si="145"/>
        <v>54.702831817818215</v>
      </c>
      <c r="AI142" s="4">
        <f t="shared" si="146"/>
        <v>3.6468554545212144</v>
      </c>
      <c r="AJ142" s="4">
        <f t="shared" si="147"/>
        <v>0.34005406629874829</v>
      </c>
      <c r="AK142" s="4">
        <f t="shared" si="148"/>
        <v>19.48366280518016</v>
      </c>
      <c r="AL142" s="4">
        <f t="shared" si="149"/>
        <v>-0.89417438532283455</v>
      </c>
      <c r="AM142" s="4">
        <f t="shared" si="150"/>
        <v>-0.89417438532283455</v>
      </c>
      <c r="AN142" s="4">
        <f t="shared" si="151"/>
        <v>-3.5766975412913382</v>
      </c>
      <c r="AO142" s="4">
        <f t="shared" si="152"/>
        <v>-9.1639441043344902</v>
      </c>
      <c r="AP142" s="4">
        <f t="shared" si="153"/>
        <v>4</v>
      </c>
      <c r="AQ142" s="4">
        <f t="shared" si="154"/>
        <v>0.42330245870866179</v>
      </c>
      <c r="AR142" s="4">
        <f t="shared" si="155"/>
        <v>12.007055040978477</v>
      </c>
      <c r="AS142" s="4">
        <f t="shared" si="156"/>
        <v>-7.0550409784768675E-3</v>
      </c>
      <c r="AT142" s="4">
        <f t="shared" si="157"/>
        <v>-1.847005409063156E-3</v>
      </c>
      <c r="AU142" s="4">
        <f t="shared" si="158"/>
        <v>0.66264339751815549</v>
      </c>
      <c r="AV142" s="4">
        <f t="shared" si="159"/>
        <v>1.2482029967531869</v>
      </c>
      <c r="AW142" s="4">
        <f t="shared" si="160"/>
        <v>71.516763689539204</v>
      </c>
      <c r="AX142" s="4">
        <f t="shared" si="161"/>
        <v>1.3727381756395358E-3</v>
      </c>
      <c r="AY142" s="4">
        <f t="shared" si="162"/>
        <v>-0.24993055613225601</v>
      </c>
      <c r="AZ142" s="4">
        <f t="shared" si="163"/>
        <v>3.1361002304415821</v>
      </c>
      <c r="BA142" s="4">
        <f t="shared" si="164"/>
        <v>179.68530733430757</v>
      </c>
      <c r="BB142" s="4">
        <f t="shared" si="165"/>
        <v>7.0684486585421977</v>
      </c>
      <c r="BC142" s="4">
        <f t="shared" si="166"/>
        <v>4.9386063824362791</v>
      </c>
      <c r="BD142" s="4">
        <f t="shared" si="167"/>
        <v>19.075503699520674</v>
      </c>
      <c r="BE142" s="4">
        <f t="shared" si="168"/>
        <v>115.0287935871591</v>
      </c>
      <c r="BF142" s="4">
        <f t="shared" si="169"/>
        <v>64.9712064128409</v>
      </c>
      <c r="BG142" s="4">
        <f t="shared" si="170"/>
        <v>295.0287935871591</v>
      </c>
    </row>
    <row r="143" spans="1:59" x14ac:dyDescent="0.2">
      <c r="A143" s="3">
        <f t="shared" si="173"/>
        <v>45430</v>
      </c>
      <c r="B143" s="1">
        <f t="shared" si="171"/>
        <v>2024</v>
      </c>
      <c r="C143" s="1">
        <f t="shared" si="116"/>
        <v>5</v>
      </c>
      <c r="D143" s="1">
        <f t="shared" si="117"/>
        <v>18</v>
      </c>
      <c r="E143" s="1">
        <v>12</v>
      </c>
      <c r="F143" s="1">
        <f t="shared" si="118"/>
        <v>2024</v>
      </c>
      <c r="G143" s="1">
        <f t="shared" si="119"/>
        <v>5</v>
      </c>
      <c r="H143" s="1">
        <f t="shared" si="120"/>
        <v>10</v>
      </c>
      <c r="I143" s="1">
        <f t="shared" si="121"/>
        <v>20</v>
      </c>
      <c r="J143" s="1">
        <f t="shared" si="122"/>
        <v>-13</v>
      </c>
      <c r="K143" s="4">
        <f t="shared" si="123"/>
        <v>8903.9166666666279</v>
      </c>
      <c r="L143" s="4">
        <f t="shared" si="124"/>
        <v>0.24377595254391862</v>
      </c>
      <c r="M143" s="4">
        <f t="shared" si="125"/>
        <v>26.582653574645519</v>
      </c>
      <c r="N143" s="4">
        <f t="shared" si="126"/>
        <v>1.772176904976368</v>
      </c>
      <c r="O143" s="4">
        <f t="shared" si="127"/>
        <v>3.7055102383097012</v>
      </c>
      <c r="P143" s="4">
        <f t="shared" si="128"/>
        <v>3.7721769049763676</v>
      </c>
      <c r="Q143" s="4">
        <f t="shared" si="129"/>
        <v>56.582653574645512</v>
      </c>
      <c r="R143" s="4">
        <f t="shared" si="130"/>
        <v>283.35241911932462</v>
      </c>
      <c r="S143" s="4">
        <f t="shared" si="131"/>
        <v>1.6698865961898242E-2</v>
      </c>
      <c r="T143" s="4">
        <f t="shared" si="132"/>
        <v>23.436122022616928</v>
      </c>
      <c r="U143" s="4">
        <f t="shared" si="172"/>
        <v>0.40903749319381838</v>
      </c>
      <c r="V143" s="4">
        <f t="shared" si="133"/>
        <v>-226.7697655446791</v>
      </c>
      <c r="W143" s="4">
        <f t="shared" si="134"/>
        <v>-3.9578790527302425</v>
      </c>
      <c r="X143" s="4">
        <f t="shared" si="135"/>
        <v>-3.9578790527302425</v>
      </c>
      <c r="Y143" s="4">
        <f t="shared" si="136"/>
        <v>-3.9458497235855687</v>
      </c>
      <c r="Z143" s="4">
        <f t="shared" si="137"/>
        <v>-3.945850590520239</v>
      </c>
      <c r="AA143" s="4">
        <f t="shared" si="138"/>
        <v>-3.9338907041545932</v>
      </c>
      <c r="AB143" s="4">
        <f t="shared" si="139"/>
        <v>-225.39533441380573</v>
      </c>
      <c r="AC143" s="4">
        <f t="shared" si="140"/>
        <v>57.957084705518895</v>
      </c>
      <c r="AD143" s="4">
        <f t="shared" si="141"/>
        <v>1.011541952968553</v>
      </c>
      <c r="AE143" s="4">
        <f t="shared" si="142"/>
        <v>1.3744311308733828</v>
      </c>
      <c r="AF143" s="4">
        <f t="shared" si="143"/>
        <v>5.497724523493531</v>
      </c>
      <c r="AG143" s="4">
        <f t="shared" si="144"/>
        <v>0.97212423674233905</v>
      </c>
      <c r="AH143" s="4">
        <f t="shared" si="145"/>
        <v>55.698615927712503</v>
      </c>
      <c r="AI143" s="4">
        <f t="shared" si="146"/>
        <v>3.7132410618475</v>
      </c>
      <c r="AJ143" s="4">
        <f t="shared" si="147"/>
        <v>0.34387012576645032</v>
      </c>
      <c r="AK143" s="4">
        <f t="shared" si="148"/>
        <v>19.702306907050424</v>
      </c>
      <c r="AL143" s="4">
        <f t="shared" si="149"/>
        <v>-0.88403764693300957</v>
      </c>
      <c r="AM143" s="4">
        <f t="shared" si="150"/>
        <v>-0.88403764693300957</v>
      </c>
      <c r="AN143" s="4">
        <f t="shared" si="151"/>
        <v>-3.5361505877320383</v>
      </c>
      <c r="AO143" s="4">
        <f t="shared" si="152"/>
        <v>-9.0338751112255693</v>
      </c>
      <c r="AP143" s="4">
        <f t="shared" si="153"/>
        <v>4</v>
      </c>
      <c r="AQ143" s="4">
        <f t="shared" si="154"/>
        <v>0.46384941226796172</v>
      </c>
      <c r="AR143" s="4">
        <f t="shared" si="155"/>
        <v>12.0077308235378</v>
      </c>
      <c r="AS143" s="4">
        <f t="shared" si="156"/>
        <v>-7.7308235377988588E-3</v>
      </c>
      <c r="AT143" s="4">
        <f t="shared" si="157"/>
        <v>-2.0239248693789957E-3</v>
      </c>
      <c r="AU143" s="4">
        <f t="shared" si="158"/>
        <v>0.66264339751815549</v>
      </c>
      <c r="AV143" s="4">
        <f t="shared" si="159"/>
        <v>1.2520182045741408</v>
      </c>
      <c r="AW143" s="4">
        <f t="shared" si="160"/>
        <v>71.735358995645171</v>
      </c>
      <c r="AX143" s="4">
        <f t="shared" si="161"/>
        <v>1.5021869115703157E-3</v>
      </c>
      <c r="AY143" s="4">
        <f t="shared" si="162"/>
        <v>-0.24707530923172683</v>
      </c>
      <c r="AZ143" s="4">
        <f t="shared" si="163"/>
        <v>3.1355128538426329</v>
      </c>
      <c r="BA143" s="4">
        <f t="shared" si="164"/>
        <v>179.651653134203</v>
      </c>
      <c r="BB143" s="4">
        <f t="shared" si="165"/>
        <v>7.0817893675712993</v>
      </c>
      <c r="BC143" s="4">
        <f t="shared" si="166"/>
        <v>4.9259414559665009</v>
      </c>
      <c r="BD143" s="4">
        <f t="shared" si="167"/>
        <v>19.089520191109099</v>
      </c>
      <c r="BE143" s="4">
        <f t="shared" si="168"/>
        <v>115.31749144479755</v>
      </c>
      <c r="BF143" s="4">
        <f t="shared" si="169"/>
        <v>64.682508555202446</v>
      </c>
      <c r="BG143" s="4">
        <f t="shared" si="170"/>
        <v>295.31749144479755</v>
      </c>
    </row>
    <row r="144" spans="1:59" x14ac:dyDescent="0.2">
      <c r="A144" s="3">
        <f t="shared" si="173"/>
        <v>45431</v>
      </c>
      <c r="B144" s="1">
        <f t="shared" si="171"/>
        <v>2024</v>
      </c>
      <c r="C144" s="1">
        <f t="shared" si="116"/>
        <v>5</v>
      </c>
      <c r="D144" s="1">
        <f t="shared" si="117"/>
        <v>19</v>
      </c>
      <c r="E144" s="1">
        <v>12</v>
      </c>
      <c r="F144" s="1">
        <f t="shared" si="118"/>
        <v>2024</v>
      </c>
      <c r="G144" s="1">
        <f t="shared" si="119"/>
        <v>5</v>
      </c>
      <c r="H144" s="1">
        <f t="shared" si="120"/>
        <v>10</v>
      </c>
      <c r="I144" s="1">
        <f t="shared" si="121"/>
        <v>20</v>
      </c>
      <c r="J144" s="1">
        <f t="shared" si="122"/>
        <v>-13</v>
      </c>
      <c r="K144" s="4">
        <f t="shared" si="123"/>
        <v>8904.9166666666279</v>
      </c>
      <c r="L144" s="4">
        <f t="shared" si="124"/>
        <v>0.24380333105178995</v>
      </c>
      <c r="M144" s="4">
        <f t="shared" si="125"/>
        <v>27.568300946149975</v>
      </c>
      <c r="N144" s="4">
        <f t="shared" si="126"/>
        <v>1.8378867297433317</v>
      </c>
      <c r="O144" s="4">
        <f t="shared" si="127"/>
        <v>3.7712200630766652</v>
      </c>
      <c r="P144" s="4">
        <f t="shared" si="128"/>
        <v>3.8378867297433317</v>
      </c>
      <c r="Q144" s="4">
        <f t="shared" si="129"/>
        <v>57.568300946149975</v>
      </c>
      <c r="R144" s="4">
        <f t="shared" si="130"/>
        <v>283.35246566278801</v>
      </c>
      <c r="S144" s="4">
        <f t="shared" si="131"/>
        <v>1.6698864866757927E-2</v>
      </c>
      <c r="T144" s="4">
        <f t="shared" si="132"/>
        <v>23.436121666696327</v>
      </c>
      <c r="U144" s="4">
        <f t="shared" si="172"/>
        <v>0.40903748698183201</v>
      </c>
      <c r="V144" s="4">
        <f t="shared" si="133"/>
        <v>-225.78416471663803</v>
      </c>
      <c r="W144" s="4">
        <f t="shared" si="134"/>
        <v>-3.9406770731705434</v>
      </c>
      <c r="X144" s="4">
        <f t="shared" si="135"/>
        <v>-3.9406770731705434</v>
      </c>
      <c r="Y144" s="4">
        <f t="shared" si="136"/>
        <v>-3.9288464672876615</v>
      </c>
      <c r="Z144" s="4">
        <f t="shared" si="137"/>
        <v>-3.9288472919114334</v>
      </c>
      <c r="AA144" s="4">
        <f t="shared" si="138"/>
        <v>-3.9170861351914885</v>
      </c>
      <c r="AB144" s="4">
        <f t="shared" si="139"/>
        <v>-224.43250353568331</v>
      </c>
      <c r="AC144" s="4">
        <f t="shared" si="140"/>
        <v>58.919962127104696</v>
      </c>
      <c r="AD144" s="4">
        <f t="shared" si="141"/>
        <v>1.0283473342683387</v>
      </c>
      <c r="AE144" s="4">
        <f t="shared" si="142"/>
        <v>1.3516611809547214</v>
      </c>
      <c r="AF144" s="4">
        <f t="shared" si="143"/>
        <v>5.4066447238188857</v>
      </c>
      <c r="AG144" s="4">
        <f t="shared" si="144"/>
        <v>0.98954385566929426</v>
      </c>
      <c r="AH144" s="4">
        <f t="shared" si="145"/>
        <v>56.69668657295324</v>
      </c>
      <c r="AI144" s="4">
        <f t="shared" si="146"/>
        <v>3.7797791048635494</v>
      </c>
      <c r="AJ144" s="4">
        <f t="shared" si="147"/>
        <v>0.3475885715581063</v>
      </c>
      <c r="AK144" s="4">
        <f t="shared" si="148"/>
        <v>19.915358157260496</v>
      </c>
      <c r="AL144" s="4">
        <f t="shared" si="149"/>
        <v>-0.87161437319673496</v>
      </c>
      <c r="AM144" s="4">
        <f t="shared" si="150"/>
        <v>-0.87161437319673496</v>
      </c>
      <c r="AN144" s="4">
        <f t="shared" si="151"/>
        <v>-3.4864574927869398</v>
      </c>
      <c r="AO144" s="4">
        <f t="shared" si="152"/>
        <v>-8.8931022166058256</v>
      </c>
      <c r="AP144" s="4">
        <f t="shared" si="153"/>
        <v>4</v>
      </c>
      <c r="AQ144" s="4">
        <f t="shared" si="154"/>
        <v>0.51354250721306016</v>
      </c>
      <c r="AR144" s="4">
        <f t="shared" si="155"/>
        <v>12.008559041786885</v>
      </c>
      <c r="AS144" s="4">
        <f t="shared" si="156"/>
        <v>-8.5590417868841584E-3</v>
      </c>
      <c r="AT144" s="4">
        <f t="shared" si="157"/>
        <v>-2.2407518999536108E-3</v>
      </c>
      <c r="AU144" s="4">
        <f t="shared" si="158"/>
        <v>0.66264339751815549</v>
      </c>
      <c r="AV144" s="4">
        <f t="shared" si="159"/>
        <v>1.2557354956828986</v>
      </c>
      <c r="AW144" s="4">
        <f t="shared" si="160"/>
        <v>71.948344087398496</v>
      </c>
      <c r="AX144" s="4">
        <f t="shared" si="161"/>
        <v>1.6608928337139518E-3</v>
      </c>
      <c r="AY144" s="4">
        <f t="shared" si="162"/>
        <v>-0.24428957898669906</v>
      </c>
      <c r="AZ144" s="4">
        <f t="shared" si="163"/>
        <v>3.1347938893939014</v>
      </c>
      <c r="BA144" s="4">
        <f t="shared" si="164"/>
        <v>179.61045950567075</v>
      </c>
      <c r="BB144" s="4">
        <f t="shared" si="165"/>
        <v>7.0948370516493435</v>
      </c>
      <c r="BC144" s="4">
        <f t="shared" si="166"/>
        <v>4.9137219901375415</v>
      </c>
      <c r="BD144" s="4">
        <f t="shared" si="167"/>
        <v>19.103396093436228</v>
      </c>
      <c r="BE144" s="4">
        <f t="shared" si="168"/>
        <v>115.59908741855763</v>
      </c>
      <c r="BF144" s="4">
        <f t="shared" si="169"/>
        <v>64.40091258144237</v>
      </c>
      <c r="BG144" s="4">
        <f t="shared" si="170"/>
        <v>295.59908741855764</v>
      </c>
    </row>
    <row r="145" spans="1:59" x14ac:dyDescent="0.2">
      <c r="A145" s="3">
        <f t="shared" si="173"/>
        <v>45432</v>
      </c>
      <c r="B145" s="1">
        <f t="shared" si="171"/>
        <v>2024</v>
      </c>
      <c r="C145" s="1">
        <f t="shared" si="116"/>
        <v>5</v>
      </c>
      <c r="D145" s="1">
        <f t="shared" si="117"/>
        <v>20</v>
      </c>
      <c r="E145" s="1">
        <v>12</v>
      </c>
      <c r="F145" s="1">
        <f t="shared" si="118"/>
        <v>2024</v>
      </c>
      <c r="G145" s="1">
        <f t="shared" si="119"/>
        <v>5</v>
      </c>
      <c r="H145" s="1">
        <f t="shared" si="120"/>
        <v>10</v>
      </c>
      <c r="I145" s="1">
        <f t="shared" si="121"/>
        <v>20</v>
      </c>
      <c r="J145" s="1">
        <f t="shared" si="122"/>
        <v>-13</v>
      </c>
      <c r="K145" s="4">
        <f t="shared" si="123"/>
        <v>8905.9166666666279</v>
      </c>
      <c r="L145" s="4">
        <f t="shared" si="124"/>
        <v>0.24383070955966127</v>
      </c>
      <c r="M145" s="4">
        <f t="shared" si="125"/>
        <v>28.553948317654431</v>
      </c>
      <c r="N145" s="4">
        <f t="shared" si="126"/>
        <v>1.9035965545102953</v>
      </c>
      <c r="O145" s="4">
        <f t="shared" si="127"/>
        <v>3.8369298878436284</v>
      </c>
      <c r="P145" s="4">
        <f t="shared" si="128"/>
        <v>3.9035965545102957</v>
      </c>
      <c r="Q145" s="4">
        <f t="shared" si="129"/>
        <v>58.553948317654438</v>
      </c>
      <c r="R145" s="4">
        <f t="shared" si="130"/>
        <v>283.35251220625139</v>
      </c>
      <c r="S145" s="4">
        <f t="shared" si="131"/>
        <v>1.6698863771617611E-2</v>
      </c>
      <c r="T145" s="4">
        <f t="shared" si="132"/>
        <v>23.436121310775725</v>
      </c>
      <c r="U145" s="4">
        <f t="shared" si="172"/>
        <v>0.40903748076984564</v>
      </c>
      <c r="V145" s="4">
        <f t="shared" si="133"/>
        <v>-224.79856388859696</v>
      </c>
      <c r="W145" s="4">
        <f t="shared" si="134"/>
        <v>-3.9234750936108442</v>
      </c>
      <c r="X145" s="4">
        <f t="shared" si="135"/>
        <v>-3.9234750936108442</v>
      </c>
      <c r="Y145" s="4">
        <f t="shared" si="136"/>
        <v>-3.9118465897906103</v>
      </c>
      <c r="Z145" s="4">
        <f t="shared" si="137"/>
        <v>-3.911847372822864</v>
      </c>
      <c r="AA145" s="4">
        <f t="shared" si="138"/>
        <v>-3.9002882456088974</v>
      </c>
      <c r="AB145" s="4">
        <f t="shared" si="139"/>
        <v>-223.47005535787406</v>
      </c>
      <c r="AC145" s="4">
        <f t="shared" si="140"/>
        <v>59.882456848377331</v>
      </c>
      <c r="AD145" s="4">
        <f t="shared" si="141"/>
        <v>1.0451460361876113</v>
      </c>
      <c r="AE145" s="4">
        <f t="shared" si="142"/>
        <v>1.3285085307228925</v>
      </c>
      <c r="AF145" s="4">
        <f t="shared" si="143"/>
        <v>5.3140341228915702</v>
      </c>
      <c r="AG145" s="4">
        <f t="shared" si="144"/>
        <v>1.0070029030483181</v>
      </c>
      <c r="AH145" s="4">
        <f t="shared" si="145"/>
        <v>57.697016302090248</v>
      </c>
      <c r="AI145" s="4">
        <f t="shared" si="146"/>
        <v>3.846467753472683</v>
      </c>
      <c r="AJ145" s="4">
        <f t="shared" si="147"/>
        <v>0.35120815868077049</v>
      </c>
      <c r="AK145" s="4">
        <f t="shared" si="148"/>
        <v>20.122745222969055</v>
      </c>
      <c r="AL145" s="4">
        <f t="shared" si="149"/>
        <v>-0.85693201556419041</v>
      </c>
      <c r="AM145" s="4">
        <f t="shared" si="150"/>
        <v>-0.85693201556419041</v>
      </c>
      <c r="AN145" s="4">
        <f t="shared" si="151"/>
        <v>-3.4277280622567616</v>
      </c>
      <c r="AO145" s="4">
        <f t="shared" si="152"/>
        <v>-8.7417621851483318</v>
      </c>
      <c r="AP145" s="4">
        <f t="shared" si="153"/>
        <v>4</v>
      </c>
      <c r="AQ145" s="4">
        <f t="shared" si="154"/>
        <v>0.57227193774323837</v>
      </c>
      <c r="AR145" s="4">
        <f t="shared" si="155"/>
        <v>12.009537865629055</v>
      </c>
      <c r="AS145" s="4">
        <f t="shared" si="156"/>
        <v>-9.5378656290545649E-3</v>
      </c>
      <c r="AT145" s="4">
        <f t="shared" si="157"/>
        <v>-2.4970073825970342E-3</v>
      </c>
      <c r="AU145" s="4">
        <f t="shared" si="158"/>
        <v>0.66264339751815549</v>
      </c>
      <c r="AV145" s="4">
        <f t="shared" si="159"/>
        <v>1.2593535569096699</v>
      </c>
      <c r="AW145" s="4">
        <f t="shared" si="160"/>
        <v>72.155643725712423</v>
      </c>
      <c r="AX145" s="4">
        <f t="shared" si="161"/>
        <v>1.8483952107862468E-3</v>
      </c>
      <c r="AY145" s="4">
        <f t="shared" si="162"/>
        <v>-0.24157459470444714</v>
      </c>
      <c r="AZ145" s="4">
        <f t="shared" si="163"/>
        <v>3.1339413558897884</v>
      </c>
      <c r="BA145" s="4">
        <f t="shared" si="164"/>
        <v>179.56161293399157</v>
      </c>
      <c r="BB145" s="4">
        <f t="shared" si="165"/>
        <v>7.1075843357779114</v>
      </c>
      <c r="BC145" s="4">
        <f t="shared" si="166"/>
        <v>4.9019535298511432</v>
      </c>
      <c r="BD145" s="4">
        <f t="shared" si="167"/>
        <v>19.117122201406964</v>
      </c>
      <c r="BE145" s="4">
        <f t="shared" si="168"/>
        <v>115.87346978706309</v>
      </c>
      <c r="BF145" s="4">
        <f t="shared" si="169"/>
        <v>64.126530212936913</v>
      </c>
      <c r="BG145" s="4">
        <f t="shared" si="170"/>
        <v>295.87346978706307</v>
      </c>
    </row>
    <row r="146" spans="1:59" x14ac:dyDescent="0.2">
      <c r="A146" s="3">
        <f t="shared" si="173"/>
        <v>45433</v>
      </c>
      <c r="B146" s="1">
        <f t="shared" si="171"/>
        <v>2024</v>
      </c>
      <c r="C146" s="1">
        <f t="shared" ref="C146:C209" si="174">MONTH(A146)</f>
        <v>5</v>
      </c>
      <c r="D146" s="1">
        <f t="shared" ref="D146:D209" si="175">DAY(A146)</f>
        <v>21</v>
      </c>
      <c r="E146" s="1">
        <v>12</v>
      </c>
      <c r="F146" s="1">
        <f t="shared" si="118"/>
        <v>2024</v>
      </c>
      <c r="G146" s="1">
        <f t="shared" si="119"/>
        <v>5</v>
      </c>
      <c r="H146" s="1">
        <f t="shared" si="120"/>
        <v>10</v>
      </c>
      <c r="I146" s="1">
        <f t="shared" si="121"/>
        <v>20</v>
      </c>
      <c r="J146" s="1">
        <f t="shared" si="122"/>
        <v>-13</v>
      </c>
      <c r="K146" s="4">
        <f t="shared" si="123"/>
        <v>8906.9166666666279</v>
      </c>
      <c r="L146" s="4">
        <f t="shared" si="124"/>
        <v>0.24385808806753259</v>
      </c>
      <c r="M146" s="4">
        <f t="shared" si="125"/>
        <v>29.539595689624548</v>
      </c>
      <c r="N146" s="4">
        <f t="shared" si="126"/>
        <v>1.9693063793083032</v>
      </c>
      <c r="O146" s="4">
        <f t="shared" si="127"/>
        <v>3.9026397126416366</v>
      </c>
      <c r="P146" s="4">
        <f t="shared" si="128"/>
        <v>3.9693063793083034</v>
      </c>
      <c r="Q146" s="4">
        <f t="shared" si="129"/>
        <v>59.539595689624548</v>
      </c>
      <c r="R146" s="4">
        <f t="shared" si="130"/>
        <v>283.35255874971477</v>
      </c>
      <c r="S146" s="4">
        <f t="shared" si="131"/>
        <v>1.6698862676477296E-2</v>
      </c>
      <c r="T146" s="4">
        <f t="shared" si="132"/>
        <v>23.43612095485512</v>
      </c>
      <c r="U146" s="4">
        <f t="shared" si="172"/>
        <v>0.40903747455785922</v>
      </c>
      <c r="V146" s="4">
        <f t="shared" si="133"/>
        <v>-223.81296306009023</v>
      </c>
      <c r="W146" s="4">
        <f t="shared" si="134"/>
        <v>-3.9062731140430178</v>
      </c>
      <c r="X146" s="4">
        <f t="shared" si="135"/>
        <v>-3.9062731140430178</v>
      </c>
      <c r="Y146" s="4">
        <f t="shared" si="136"/>
        <v>-3.8948500313396517</v>
      </c>
      <c r="Z146" s="4">
        <f t="shared" si="137"/>
        <v>-3.8948507735582627</v>
      </c>
      <c r="AA146" s="4">
        <f t="shared" si="138"/>
        <v>-3.8834969161366235</v>
      </c>
      <c r="AB146" s="4">
        <f t="shared" si="139"/>
        <v>-222.50798304669914</v>
      </c>
      <c r="AC146" s="4">
        <f t="shared" si="140"/>
        <v>60.844575703015636</v>
      </c>
      <c r="AD146" s="4">
        <f t="shared" si="141"/>
        <v>1.0619381779965664</v>
      </c>
      <c r="AE146" s="4">
        <f t="shared" si="142"/>
        <v>1.3049800133910878</v>
      </c>
      <c r="AF146" s="4">
        <f t="shared" si="143"/>
        <v>5.2199200535643513</v>
      </c>
      <c r="AG146" s="4">
        <f t="shared" si="144"/>
        <v>1.0245008406669067</v>
      </c>
      <c r="AH146" s="4">
        <f t="shared" si="145"/>
        <v>58.69957427781857</v>
      </c>
      <c r="AI146" s="4">
        <f t="shared" si="146"/>
        <v>3.9133049518545713</v>
      </c>
      <c r="AJ146" s="4">
        <f t="shared" si="147"/>
        <v>0.35472766692922597</v>
      </c>
      <c r="AK146" s="4">
        <f t="shared" si="148"/>
        <v>20.324398191567035</v>
      </c>
      <c r="AL146" s="4">
        <f t="shared" si="149"/>
        <v>-0.84002141180597789</v>
      </c>
      <c r="AM146" s="4">
        <f t="shared" si="150"/>
        <v>-0.84002141180597789</v>
      </c>
      <c r="AN146" s="4">
        <f t="shared" si="151"/>
        <v>-3.3600856472239116</v>
      </c>
      <c r="AO146" s="4">
        <f t="shared" si="152"/>
        <v>-8.5800057007882629</v>
      </c>
      <c r="AP146" s="4">
        <f t="shared" si="153"/>
        <v>4</v>
      </c>
      <c r="AQ146" s="4">
        <f t="shared" si="154"/>
        <v>0.63991435277608844</v>
      </c>
      <c r="AR146" s="4">
        <f t="shared" si="155"/>
        <v>12.010665239212935</v>
      </c>
      <c r="AS146" s="4">
        <f t="shared" si="156"/>
        <v>-1.0665239212934718E-2</v>
      </c>
      <c r="AT146" s="4">
        <f t="shared" si="157"/>
        <v>-2.7921530966777915E-3</v>
      </c>
      <c r="AU146" s="4">
        <f t="shared" si="158"/>
        <v>0.66264339751815549</v>
      </c>
      <c r="AV146" s="4">
        <f t="shared" si="159"/>
        <v>1.2628710878217477</v>
      </c>
      <c r="AW146" s="4">
        <f t="shared" si="160"/>
        <v>72.357183401281276</v>
      </c>
      <c r="AX146" s="4">
        <f t="shared" si="161"/>
        <v>2.0641964570734996E-3</v>
      </c>
      <c r="AY146" s="4">
        <f t="shared" si="162"/>
        <v>-0.23893155664021626</v>
      </c>
      <c r="AZ146" s="4">
        <f t="shared" si="163"/>
        <v>3.1329535891934714</v>
      </c>
      <c r="BA146" s="4">
        <f t="shared" si="164"/>
        <v>179.50501807114904</v>
      </c>
      <c r="BB146" s="4">
        <f t="shared" si="165"/>
        <v>7.1200238577743136</v>
      </c>
      <c r="BC146" s="4">
        <f t="shared" si="166"/>
        <v>4.8906413814386216</v>
      </c>
      <c r="BD146" s="4">
        <f t="shared" si="167"/>
        <v>19.130689096987247</v>
      </c>
      <c r="BE146" s="4">
        <f t="shared" si="168"/>
        <v>116.14052824802698</v>
      </c>
      <c r="BF146" s="4">
        <f t="shared" si="169"/>
        <v>63.859471751973018</v>
      </c>
      <c r="BG146" s="4">
        <f t="shared" si="170"/>
        <v>296.14052824802695</v>
      </c>
    </row>
    <row r="147" spans="1:59" x14ac:dyDescent="0.2">
      <c r="A147" s="3">
        <f t="shared" si="173"/>
        <v>45434</v>
      </c>
      <c r="B147" s="1">
        <f t="shared" si="171"/>
        <v>2024</v>
      </c>
      <c r="C147" s="1">
        <f t="shared" si="174"/>
        <v>5</v>
      </c>
      <c r="D147" s="1">
        <f t="shared" si="175"/>
        <v>22</v>
      </c>
      <c r="E147" s="1">
        <v>12</v>
      </c>
      <c r="F147" s="1">
        <f t="shared" si="118"/>
        <v>2024</v>
      </c>
      <c r="G147" s="1">
        <f t="shared" si="119"/>
        <v>5</v>
      </c>
      <c r="H147" s="1">
        <f t="shared" si="120"/>
        <v>10</v>
      </c>
      <c r="I147" s="1">
        <f t="shared" si="121"/>
        <v>20</v>
      </c>
      <c r="J147" s="1">
        <f t="shared" si="122"/>
        <v>-13</v>
      </c>
      <c r="K147" s="4">
        <f t="shared" si="123"/>
        <v>8907.9166666666279</v>
      </c>
      <c r="L147" s="4">
        <f t="shared" si="124"/>
        <v>0.24388546657540391</v>
      </c>
      <c r="M147" s="4">
        <f t="shared" si="125"/>
        <v>30.525243060663342</v>
      </c>
      <c r="N147" s="4">
        <f t="shared" si="126"/>
        <v>2.035016204044223</v>
      </c>
      <c r="O147" s="4">
        <f t="shared" si="127"/>
        <v>3.9683495373775566</v>
      </c>
      <c r="P147" s="4">
        <f t="shared" si="128"/>
        <v>4.0350162040442221</v>
      </c>
      <c r="Q147" s="4">
        <f t="shared" si="129"/>
        <v>60.525243060663328</v>
      </c>
      <c r="R147" s="4">
        <f t="shared" si="130"/>
        <v>283.35260529317816</v>
      </c>
      <c r="S147" s="4">
        <f t="shared" si="131"/>
        <v>1.6698861581336981E-2</v>
      </c>
      <c r="T147" s="4">
        <f t="shared" si="132"/>
        <v>23.436120598934519</v>
      </c>
      <c r="U147" s="4">
        <f t="shared" si="172"/>
        <v>0.40903746834587285</v>
      </c>
      <c r="V147" s="4">
        <f t="shared" si="133"/>
        <v>-222.82736223251482</v>
      </c>
      <c r="W147" s="4">
        <f t="shared" si="134"/>
        <v>-3.8890711344914459</v>
      </c>
      <c r="X147" s="4">
        <f t="shared" si="135"/>
        <v>-3.8890711344914459</v>
      </c>
      <c r="Y147" s="4">
        <f t="shared" si="136"/>
        <v>-3.8778567313712813</v>
      </c>
      <c r="Z147" s="4">
        <f t="shared" si="137"/>
        <v>-3.8778574336097589</v>
      </c>
      <c r="AA147" s="4">
        <f t="shared" si="138"/>
        <v>-3.866712025938555</v>
      </c>
      <c r="AB147" s="4">
        <f t="shared" si="139"/>
        <v>-221.5462796787593</v>
      </c>
      <c r="AC147" s="4">
        <f t="shared" si="140"/>
        <v>61.806325614418853</v>
      </c>
      <c r="AD147" s="4">
        <f t="shared" si="141"/>
        <v>1.0787238805313162</v>
      </c>
      <c r="AE147" s="4">
        <f t="shared" si="142"/>
        <v>1.2810825537555246</v>
      </c>
      <c r="AF147" s="4">
        <f t="shared" si="143"/>
        <v>5.1243302150220984</v>
      </c>
      <c r="AG147" s="4">
        <f t="shared" si="144"/>
        <v>1.0420370712878302</v>
      </c>
      <c r="AH147" s="4">
        <f t="shared" si="145"/>
        <v>59.704326280965567</v>
      </c>
      <c r="AI147" s="4">
        <f t="shared" si="146"/>
        <v>3.9802884187310377</v>
      </c>
      <c r="AJ147" s="4">
        <f t="shared" si="147"/>
        <v>0.35814590192543883</v>
      </c>
      <c r="AK147" s="4">
        <f t="shared" si="148"/>
        <v>20.520248630233947</v>
      </c>
      <c r="AL147" s="4">
        <f t="shared" si="149"/>
        <v>-0.820916779697761</v>
      </c>
      <c r="AM147" s="4">
        <f t="shared" si="150"/>
        <v>-0.820916779697761</v>
      </c>
      <c r="AN147" s="4">
        <f t="shared" si="151"/>
        <v>-3.283667118791044</v>
      </c>
      <c r="AO147" s="4">
        <f t="shared" si="152"/>
        <v>-8.4079973338131424</v>
      </c>
      <c r="AP147" s="4">
        <f t="shared" si="153"/>
        <v>4</v>
      </c>
      <c r="AQ147" s="4">
        <f t="shared" si="154"/>
        <v>0.716332881208956</v>
      </c>
      <c r="AR147" s="4">
        <f t="shared" si="155"/>
        <v>12.011938881353483</v>
      </c>
      <c r="AS147" s="4">
        <f t="shared" si="156"/>
        <v>-1.193888135348109E-2</v>
      </c>
      <c r="AT147" s="4">
        <f t="shared" si="157"/>
        <v>-3.12559182934803E-3</v>
      </c>
      <c r="AU147" s="4">
        <f t="shared" si="158"/>
        <v>0.66264339751815549</v>
      </c>
      <c r="AV147" s="4">
        <f t="shared" si="159"/>
        <v>1.2662868020829983</v>
      </c>
      <c r="AW147" s="4">
        <f t="shared" si="160"/>
        <v>72.552889412473576</v>
      </c>
      <c r="AX147" s="4">
        <f t="shared" si="161"/>
        <v>2.3077628274138198E-3</v>
      </c>
      <c r="AY147" s="4">
        <f t="shared" si="162"/>
        <v>-0.23636163522042175</v>
      </c>
      <c r="AZ147" s="4">
        <f t="shared" si="163"/>
        <v>3.1318292692036112</v>
      </c>
      <c r="BA147" s="4">
        <f t="shared" si="164"/>
        <v>179.44059928090786</v>
      </c>
      <c r="BB147" s="4">
        <f t="shared" si="165"/>
        <v>7.1321482811049268</v>
      </c>
      <c r="BC147" s="4">
        <f t="shared" si="166"/>
        <v>4.8797906002485565</v>
      </c>
      <c r="BD147" s="4">
        <f t="shared" si="167"/>
        <v>19.144087162458412</v>
      </c>
      <c r="BE147" s="4">
        <f t="shared" si="168"/>
        <v>116.40015405023425</v>
      </c>
      <c r="BF147" s="4">
        <f t="shared" si="169"/>
        <v>63.599845949765751</v>
      </c>
      <c r="BG147" s="4">
        <f t="shared" si="170"/>
        <v>296.40015405023428</v>
      </c>
    </row>
    <row r="148" spans="1:59" x14ac:dyDescent="0.2">
      <c r="A148" s="3">
        <f t="shared" si="173"/>
        <v>45435</v>
      </c>
      <c r="B148" s="1">
        <f t="shared" si="171"/>
        <v>2024</v>
      </c>
      <c r="C148" s="1">
        <f t="shared" si="174"/>
        <v>5</v>
      </c>
      <c r="D148" s="1">
        <f t="shared" si="175"/>
        <v>23</v>
      </c>
      <c r="E148" s="1">
        <v>12</v>
      </c>
      <c r="F148" s="1">
        <f t="shared" si="118"/>
        <v>2024</v>
      </c>
      <c r="G148" s="1">
        <f t="shared" si="119"/>
        <v>5</v>
      </c>
      <c r="H148" s="1">
        <f t="shared" si="120"/>
        <v>10</v>
      </c>
      <c r="I148" s="1">
        <f t="shared" si="121"/>
        <v>20</v>
      </c>
      <c r="J148" s="1">
        <f t="shared" si="122"/>
        <v>-13</v>
      </c>
      <c r="K148" s="4">
        <f t="shared" si="123"/>
        <v>8908.9166666666279</v>
      </c>
      <c r="L148" s="4">
        <f t="shared" si="124"/>
        <v>0.24391284508327524</v>
      </c>
      <c r="M148" s="4">
        <f t="shared" si="125"/>
        <v>31.510890432167798</v>
      </c>
      <c r="N148" s="4">
        <f t="shared" si="126"/>
        <v>2.1007260288111866</v>
      </c>
      <c r="O148" s="4">
        <f t="shared" si="127"/>
        <v>4.0340593621445198</v>
      </c>
      <c r="P148" s="4">
        <f t="shared" si="128"/>
        <v>4.1007260288111862</v>
      </c>
      <c r="Q148" s="4">
        <f t="shared" si="129"/>
        <v>61.510890432167791</v>
      </c>
      <c r="R148" s="4">
        <f t="shared" si="130"/>
        <v>283.35265183664154</v>
      </c>
      <c r="S148" s="4">
        <f t="shared" si="131"/>
        <v>1.6698860486196669E-2</v>
      </c>
      <c r="T148" s="4">
        <f t="shared" si="132"/>
        <v>23.436120243013917</v>
      </c>
      <c r="U148" s="4">
        <f t="shared" si="172"/>
        <v>0.40903746213388648</v>
      </c>
      <c r="V148" s="4">
        <f t="shared" si="133"/>
        <v>-221.84176140447374</v>
      </c>
      <c r="W148" s="4">
        <f t="shared" si="134"/>
        <v>-3.8718691549317468</v>
      </c>
      <c r="X148" s="4">
        <f t="shared" si="135"/>
        <v>-3.8718691549317468</v>
      </c>
      <c r="Y148" s="4">
        <f t="shared" si="136"/>
        <v>-3.8608666284505277</v>
      </c>
      <c r="Z148" s="4">
        <f t="shared" si="137"/>
        <v>-3.8608672915950226</v>
      </c>
      <c r="AA148" s="4">
        <f t="shared" si="138"/>
        <v>-3.8499334525678082</v>
      </c>
      <c r="AB148" s="4">
        <f t="shared" si="139"/>
        <v>-220.58493823836491</v>
      </c>
      <c r="AC148" s="4">
        <f t="shared" si="140"/>
        <v>62.767713598276629</v>
      </c>
      <c r="AD148" s="4">
        <f t="shared" si="141"/>
        <v>1.0955032662387445</v>
      </c>
      <c r="AE148" s="4">
        <f t="shared" si="142"/>
        <v>1.2568231661088376</v>
      </c>
      <c r="AF148" s="4">
        <f t="shared" si="143"/>
        <v>5.0272926644353504</v>
      </c>
      <c r="AG148" s="4">
        <f t="shared" si="144"/>
        <v>1.059610938953583</v>
      </c>
      <c r="AH148" s="4">
        <f t="shared" si="145"/>
        <v>60.711234727934631</v>
      </c>
      <c r="AI148" s="4">
        <f t="shared" si="146"/>
        <v>4.0474156485289754</v>
      </c>
      <c r="AJ148" s="4">
        <f t="shared" si="147"/>
        <v>0.36146169619075358</v>
      </c>
      <c r="AK148" s="4">
        <f t="shared" si="148"/>
        <v>20.710229647370166</v>
      </c>
      <c r="AL148" s="4">
        <f t="shared" si="149"/>
        <v>-0.79965570423316024</v>
      </c>
      <c r="AM148" s="4">
        <f t="shared" si="150"/>
        <v>-0.79965570423316024</v>
      </c>
      <c r="AN148" s="4">
        <f t="shared" si="151"/>
        <v>-3.1986228169326409</v>
      </c>
      <c r="AO148" s="4">
        <f t="shared" si="152"/>
        <v>-8.2259154813679913</v>
      </c>
      <c r="AP148" s="4">
        <f t="shared" si="153"/>
        <v>4</v>
      </c>
      <c r="AQ148" s="4">
        <f t="shared" si="154"/>
        <v>0.80137718306735906</v>
      </c>
      <c r="AR148" s="4">
        <f t="shared" si="155"/>
        <v>12.013356286384456</v>
      </c>
      <c r="AS148" s="4">
        <f t="shared" si="156"/>
        <v>-1.3356286384455629E-2</v>
      </c>
      <c r="AT148" s="4">
        <f t="shared" si="157"/>
        <v>-3.4966675987205989E-3</v>
      </c>
      <c r="AU148" s="4">
        <f t="shared" si="158"/>
        <v>0.66264339751815549</v>
      </c>
      <c r="AV148" s="4">
        <f t="shared" si="159"/>
        <v>1.2695994289956365</v>
      </c>
      <c r="AW148" s="4">
        <f t="shared" si="160"/>
        <v>72.742688953669202</v>
      </c>
      <c r="AX148" s="4">
        <f t="shared" si="161"/>
        <v>2.5785251529097655E-3</v>
      </c>
      <c r="AY148" s="4">
        <f t="shared" si="162"/>
        <v>-0.2338659702666504</v>
      </c>
      <c r="AZ148" s="4">
        <f t="shared" si="163"/>
        <v>3.1305674468381501</v>
      </c>
      <c r="BA148" s="4">
        <f t="shared" si="164"/>
        <v>179.36830218487171</v>
      </c>
      <c r="BB148" s="4">
        <f t="shared" si="165"/>
        <v>7.1439503082727374</v>
      </c>
      <c r="BC148" s="4">
        <f t="shared" si="166"/>
        <v>4.8694059781117183</v>
      </c>
      <c r="BD148" s="4">
        <f t="shared" si="167"/>
        <v>19.157306594657193</v>
      </c>
      <c r="BE148" s="4">
        <f t="shared" si="168"/>
        <v>116.65224013079072</v>
      </c>
      <c r="BF148" s="4">
        <f t="shared" si="169"/>
        <v>63.347759869209284</v>
      </c>
      <c r="BG148" s="4">
        <f t="shared" si="170"/>
        <v>296.65224013079069</v>
      </c>
    </row>
    <row r="149" spans="1:59" x14ac:dyDescent="0.2">
      <c r="A149" s="3">
        <f t="shared" si="173"/>
        <v>45436</v>
      </c>
      <c r="B149" s="1">
        <f t="shared" si="171"/>
        <v>2024</v>
      </c>
      <c r="C149" s="1">
        <f t="shared" si="174"/>
        <v>5</v>
      </c>
      <c r="D149" s="1">
        <f t="shared" si="175"/>
        <v>24</v>
      </c>
      <c r="E149" s="1">
        <v>12</v>
      </c>
      <c r="F149" s="1">
        <f t="shared" si="118"/>
        <v>2024</v>
      </c>
      <c r="G149" s="1">
        <f t="shared" si="119"/>
        <v>5</v>
      </c>
      <c r="H149" s="1">
        <f t="shared" si="120"/>
        <v>10</v>
      </c>
      <c r="I149" s="1">
        <f t="shared" si="121"/>
        <v>20</v>
      </c>
      <c r="J149" s="1">
        <f t="shared" si="122"/>
        <v>-13</v>
      </c>
      <c r="K149" s="4">
        <f t="shared" si="123"/>
        <v>8909.9166666666279</v>
      </c>
      <c r="L149" s="4">
        <f t="shared" si="124"/>
        <v>0.24394022359114656</v>
      </c>
      <c r="M149" s="4">
        <f t="shared" si="125"/>
        <v>32.496537803672254</v>
      </c>
      <c r="N149" s="4">
        <f t="shared" si="126"/>
        <v>2.1664358535781503</v>
      </c>
      <c r="O149" s="4">
        <f t="shared" si="127"/>
        <v>4.0997691869114838</v>
      </c>
      <c r="P149" s="4">
        <f t="shared" si="128"/>
        <v>4.1664358535781503</v>
      </c>
      <c r="Q149" s="4">
        <f t="shared" si="129"/>
        <v>62.496537803672254</v>
      </c>
      <c r="R149" s="4">
        <f t="shared" si="130"/>
        <v>283.35269838010493</v>
      </c>
      <c r="S149" s="4">
        <f t="shared" si="131"/>
        <v>1.6698859391056354E-2</v>
      </c>
      <c r="T149" s="4">
        <f t="shared" si="132"/>
        <v>23.436119887093316</v>
      </c>
      <c r="U149" s="4">
        <f t="shared" si="172"/>
        <v>0.40903745592190011</v>
      </c>
      <c r="V149" s="4">
        <f t="shared" si="133"/>
        <v>-220.85616057643267</v>
      </c>
      <c r="W149" s="4">
        <f t="shared" si="134"/>
        <v>-3.8546671753720476</v>
      </c>
      <c r="X149" s="4">
        <f t="shared" si="135"/>
        <v>-3.8546671753720476</v>
      </c>
      <c r="Y149" s="4">
        <f t="shared" si="136"/>
        <v>-3.8438796603688896</v>
      </c>
      <c r="Z149" s="4">
        <f t="shared" si="137"/>
        <v>-3.8438802853550911</v>
      </c>
      <c r="AA149" s="4">
        <f t="shared" si="138"/>
        <v>-3.8331610720805918</v>
      </c>
      <c r="AB149" s="4">
        <f t="shared" si="139"/>
        <v>-219.62395162405986</v>
      </c>
      <c r="AC149" s="4">
        <f t="shared" si="140"/>
        <v>63.728746756045069</v>
      </c>
      <c r="AD149" s="4">
        <f t="shared" si="141"/>
        <v>1.1122764590626419</v>
      </c>
      <c r="AE149" s="4">
        <f t="shared" si="142"/>
        <v>1.2322089523728152</v>
      </c>
      <c r="AF149" s="4">
        <f t="shared" si="143"/>
        <v>4.928835809491261</v>
      </c>
      <c r="AG149" s="4">
        <f t="shared" si="144"/>
        <v>1.0772217292396948</v>
      </c>
      <c r="AH149" s="4">
        <f t="shared" si="145"/>
        <v>61.720258685218823</v>
      </c>
      <c r="AI149" s="4">
        <f t="shared" si="146"/>
        <v>4.114683912347922</v>
      </c>
      <c r="AJ149" s="4">
        <f t="shared" si="147"/>
        <v>0.36467391019083689</v>
      </c>
      <c r="AK149" s="4">
        <f t="shared" si="148"/>
        <v>20.894275952467776</v>
      </c>
      <c r="AL149" s="4">
        <f t="shared" si="149"/>
        <v>-0.77627911845343078</v>
      </c>
      <c r="AM149" s="4">
        <f t="shared" si="150"/>
        <v>-0.77627911845343078</v>
      </c>
      <c r="AN149" s="4">
        <f t="shared" si="151"/>
        <v>-3.1051164738137231</v>
      </c>
      <c r="AO149" s="4">
        <f t="shared" si="152"/>
        <v>-8.0339522833049841</v>
      </c>
      <c r="AP149" s="4">
        <f t="shared" si="153"/>
        <v>4</v>
      </c>
      <c r="AQ149" s="4">
        <f t="shared" si="154"/>
        <v>0.89488352618627687</v>
      </c>
      <c r="AR149" s="4">
        <f t="shared" si="155"/>
        <v>12.014914725436437</v>
      </c>
      <c r="AS149" s="4">
        <f t="shared" si="156"/>
        <v>-1.4914725436438125E-2</v>
      </c>
      <c r="AT149" s="4">
        <f t="shared" si="157"/>
        <v>-3.9046659884519031E-3</v>
      </c>
      <c r="AU149" s="4">
        <f t="shared" si="158"/>
        <v>0.66264339751815549</v>
      </c>
      <c r="AV149" s="4">
        <f t="shared" si="159"/>
        <v>1.2728077151700672</v>
      </c>
      <c r="AW149" s="4">
        <f t="shared" si="160"/>
        <v>72.926510210934254</v>
      </c>
      <c r="AX149" s="4">
        <f t="shared" si="161"/>
        <v>2.8758796126554706E-3</v>
      </c>
      <c r="AY149" s="4">
        <f t="shared" si="162"/>
        <v>-0.23144567026417617</v>
      </c>
      <c r="AZ149" s="4">
        <f t="shared" si="163"/>
        <v>3.1291675707938458</v>
      </c>
      <c r="BA149" s="4">
        <f t="shared" si="164"/>
        <v>179.2880951956916</v>
      </c>
      <c r="BB149" s="4">
        <f t="shared" si="165"/>
        <v>7.1554226945213975</v>
      </c>
      <c r="BC149" s="4">
        <f t="shared" si="166"/>
        <v>4.8594920309150398</v>
      </c>
      <c r="BD149" s="4">
        <f t="shared" si="167"/>
        <v>19.170337419957836</v>
      </c>
      <c r="BE149" s="4">
        <f t="shared" si="168"/>
        <v>116.89668125294214</v>
      </c>
      <c r="BF149" s="4">
        <f t="shared" si="169"/>
        <v>63.103318747057855</v>
      </c>
      <c r="BG149" s="4">
        <f t="shared" si="170"/>
        <v>296.89668125294213</v>
      </c>
    </row>
    <row r="150" spans="1:59" x14ac:dyDescent="0.2">
      <c r="A150" s="3">
        <f t="shared" si="173"/>
        <v>45437</v>
      </c>
      <c r="B150" s="1">
        <f t="shared" si="171"/>
        <v>2024</v>
      </c>
      <c r="C150" s="1">
        <f t="shared" si="174"/>
        <v>5</v>
      </c>
      <c r="D150" s="1">
        <f t="shared" si="175"/>
        <v>25</v>
      </c>
      <c r="E150" s="1">
        <v>12</v>
      </c>
      <c r="F150" s="1">
        <f t="shared" si="118"/>
        <v>2024</v>
      </c>
      <c r="G150" s="1">
        <f t="shared" si="119"/>
        <v>5</v>
      </c>
      <c r="H150" s="1">
        <f t="shared" si="120"/>
        <v>10</v>
      </c>
      <c r="I150" s="1">
        <f t="shared" si="121"/>
        <v>20</v>
      </c>
      <c r="J150" s="1">
        <f t="shared" si="122"/>
        <v>-13</v>
      </c>
      <c r="K150" s="4">
        <f t="shared" si="123"/>
        <v>8910.9166666666279</v>
      </c>
      <c r="L150" s="4">
        <f t="shared" si="124"/>
        <v>0.24396760209901788</v>
      </c>
      <c r="M150" s="4">
        <f t="shared" si="125"/>
        <v>33.48218517517671</v>
      </c>
      <c r="N150" s="4">
        <f t="shared" si="126"/>
        <v>2.2321456783451139</v>
      </c>
      <c r="O150" s="4">
        <f t="shared" si="127"/>
        <v>4.165479011678447</v>
      </c>
      <c r="P150" s="4">
        <f t="shared" si="128"/>
        <v>4.2321456783451143</v>
      </c>
      <c r="Q150" s="4">
        <f t="shared" si="129"/>
        <v>63.482185175176717</v>
      </c>
      <c r="R150" s="4">
        <f t="shared" si="130"/>
        <v>283.35274492356831</v>
      </c>
      <c r="S150" s="4">
        <f t="shared" si="131"/>
        <v>1.6698858295916039E-2</v>
      </c>
      <c r="T150" s="4">
        <f t="shared" si="132"/>
        <v>23.436119531172711</v>
      </c>
      <c r="U150" s="4">
        <f t="shared" si="172"/>
        <v>0.40903744970991363</v>
      </c>
      <c r="V150" s="4">
        <f t="shared" si="133"/>
        <v>-219.8705597483916</v>
      </c>
      <c r="W150" s="4">
        <f t="shared" si="134"/>
        <v>-3.8374651958123485</v>
      </c>
      <c r="X150" s="4">
        <f t="shared" si="135"/>
        <v>-3.8374651958123485</v>
      </c>
      <c r="Y150" s="4">
        <f t="shared" si="136"/>
        <v>-3.8268957641219163</v>
      </c>
      <c r="Z150" s="4">
        <f t="shared" si="137"/>
        <v>-3.8268963519318402</v>
      </c>
      <c r="AA150" s="4">
        <f t="shared" si="138"/>
        <v>-3.8163947590311764</v>
      </c>
      <c r="AB150" s="4">
        <f t="shared" si="139"/>
        <v>-218.66331264833323</v>
      </c>
      <c r="AC150" s="4">
        <f t="shared" si="140"/>
        <v>64.689432275235077</v>
      </c>
      <c r="AD150" s="4">
        <f t="shared" si="141"/>
        <v>1.1290435844487388</v>
      </c>
      <c r="AE150" s="4">
        <f t="shared" si="142"/>
        <v>1.2072471000583604</v>
      </c>
      <c r="AF150" s="4">
        <f t="shared" si="143"/>
        <v>4.8289884002334418</v>
      </c>
      <c r="AG150" s="4">
        <f t="shared" si="144"/>
        <v>1.0948686697498542</v>
      </c>
      <c r="AH150" s="4">
        <f t="shared" si="145"/>
        <v>62.731353897769388</v>
      </c>
      <c r="AI150" s="4">
        <f t="shared" si="146"/>
        <v>4.1820902598512921</v>
      </c>
      <c r="AJ150" s="4">
        <f t="shared" si="147"/>
        <v>0.36778143340798491</v>
      </c>
      <c r="AK150" s="4">
        <f t="shared" si="148"/>
        <v>21.072323917549273</v>
      </c>
      <c r="AL150" s="4">
        <f t="shared" si="149"/>
        <v>-0.75083127740732891</v>
      </c>
      <c r="AM150" s="4">
        <f t="shared" si="150"/>
        <v>-0.75083127740732891</v>
      </c>
      <c r="AN150" s="4">
        <f t="shared" si="151"/>
        <v>-3.0033251096293156</v>
      </c>
      <c r="AO150" s="4">
        <f t="shared" si="152"/>
        <v>-7.8323135098627574</v>
      </c>
      <c r="AP150" s="4">
        <f t="shared" si="153"/>
        <v>4</v>
      </c>
      <c r="AQ150" s="4">
        <f t="shared" si="154"/>
        <v>0.99667489037068435</v>
      </c>
      <c r="AR150" s="4">
        <f t="shared" si="155"/>
        <v>12.016611248172845</v>
      </c>
      <c r="AS150" s="4">
        <f t="shared" si="156"/>
        <v>-1.6611248172845094E-2</v>
      </c>
      <c r="AT150" s="4">
        <f t="shared" si="157"/>
        <v>-4.3488146022305852E-3</v>
      </c>
      <c r="AU150" s="4">
        <f t="shared" si="158"/>
        <v>0.66264339751815549</v>
      </c>
      <c r="AV150" s="4">
        <f t="shared" si="159"/>
        <v>1.2759104263815804</v>
      </c>
      <c r="AW150" s="4">
        <f t="shared" si="160"/>
        <v>73.104282468401877</v>
      </c>
      <c r="AX150" s="4">
        <f t="shared" si="161"/>
        <v>3.1991885443063573E-3</v>
      </c>
      <c r="AY150" s="4">
        <f t="shared" si="162"/>
        <v>-0.22910181163248516</v>
      </c>
      <c r="AZ150" s="4">
        <f t="shared" si="163"/>
        <v>3.1276295137773205</v>
      </c>
      <c r="BA150" s="4">
        <f t="shared" si="164"/>
        <v>179.19997101999422</v>
      </c>
      <c r="BB150" s="4">
        <f t="shared" si="165"/>
        <v>7.1665582620201214</v>
      </c>
      <c r="BC150" s="4">
        <f t="shared" si="166"/>
        <v>4.8500529861527237</v>
      </c>
      <c r="BD150" s="4">
        <f t="shared" si="167"/>
        <v>19.183169510192968</v>
      </c>
      <c r="BE150" s="4">
        <f t="shared" si="168"/>
        <v>117.13337414844402</v>
      </c>
      <c r="BF150" s="4">
        <f t="shared" si="169"/>
        <v>62.86662585155598</v>
      </c>
      <c r="BG150" s="4">
        <f t="shared" si="170"/>
        <v>297.13337414844403</v>
      </c>
    </row>
    <row r="151" spans="1:59" x14ac:dyDescent="0.2">
      <c r="A151" s="3">
        <f t="shared" si="173"/>
        <v>45438</v>
      </c>
      <c r="B151" s="1">
        <f t="shared" si="171"/>
        <v>2024</v>
      </c>
      <c r="C151" s="1">
        <f t="shared" si="174"/>
        <v>5</v>
      </c>
      <c r="D151" s="1">
        <f t="shared" si="175"/>
        <v>26</v>
      </c>
      <c r="E151" s="1">
        <v>12</v>
      </c>
      <c r="F151" s="1">
        <f t="shared" si="118"/>
        <v>2024</v>
      </c>
      <c r="G151" s="1">
        <f t="shared" si="119"/>
        <v>5</v>
      </c>
      <c r="H151" s="1">
        <f t="shared" si="120"/>
        <v>10</v>
      </c>
      <c r="I151" s="1">
        <f t="shared" si="121"/>
        <v>20</v>
      </c>
      <c r="J151" s="1">
        <f t="shared" si="122"/>
        <v>-13</v>
      </c>
      <c r="K151" s="4">
        <f t="shared" si="123"/>
        <v>8911.9166666666279</v>
      </c>
      <c r="L151" s="4">
        <f t="shared" si="124"/>
        <v>0.24399498060688921</v>
      </c>
      <c r="M151" s="4">
        <f t="shared" si="125"/>
        <v>34.467832546681166</v>
      </c>
      <c r="N151" s="4">
        <f t="shared" si="126"/>
        <v>2.2978555031120775</v>
      </c>
      <c r="O151" s="4">
        <f t="shared" si="127"/>
        <v>4.2311888364454111</v>
      </c>
      <c r="P151" s="4">
        <f t="shared" si="128"/>
        <v>4.2978555031120784</v>
      </c>
      <c r="Q151" s="4">
        <f t="shared" si="129"/>
        <v>64.46783254668118</v>
      </c>
      <c r="R151" s="4">
        <f t="shared" si="130"/>
        <v>283.35279146703169</v>
      </c>
      <c r="S151" s="4">
        <f t="shared" si="131"/>
        <v>1.6698857200775723E-2</v>
      </c>
      <c r="T151" s="4">
        <f t="shared" si="132"/>
        <v>23.436119175252109</v>
      </c>
      <c r="U151" s="4">
        <f t="shared" si="172"/>
        <v>0.40903744349792726</v>
      </c>
      <c r="V151" s="4">
        <f t="shared" si="133"/>
        <v>-218.88495892035053</v>
      </c>
      <c r="W151" s="4">
        <f t="shared" si="134"/>
        <v>-3.8202632162526493</v>
      </c>
      <c r="X151" s="4">
        <f t="shared" si="135"/>
        <v>-3.8202632162526493</v>
      </c>
      <c r="Y151" s="4">
        <f t="shared" si="136"/>
        <v>-3.8099148759350423</v>
      </c>
      <c r="Z151" s="4">
        <f t="shared" si="137"/>
        <v>-3.8099154275937233</v>
      </c>
      <c r="AA151" s="4">
        <f t="shared" si="138"/>
        <v>-3.7996343865145459</v>
      </c>
      <c r="AB151" s="4">
        <f t="shared" si="139"/>
        <v>-217.70301404006324</v>
      </c>
      <c r="AC151" s="4">
        <f t="shared" si="140"/>
        <v>65.649777426968456</v>
      </c>
      <c r="AD151" s="4">
        <f t="shared" si="141"/>
        <v>1.1458047693020508</v>
      </c>
      <c r="AE151" s="4">
        <f t="shared" si="142"/>
        <v>1.1819448802872756</v>
      </c>
      <c r="AF151" s="4">
        <f t="shared" si="143"/>
        <v>4.7277795211491025</v>
      </c>
      <c r="AG151" s="4">
        <f t="shared" si="144"/>
        <v>1.1125509306819734</v>
      </c>
      <c r="AH151" s="4">
        <f t="shared" si="145"/>
        <v>63.744472821428886</v>
      </c>
      <c r="AI151" s="4">
        <f t="shared" si="146"/>
        <v>4.2496315214285927</v>
      </c>
      <c r="AJ151" s="4">
        <f t="shared" si="147"/>
        <v>0.37078318540352079</v>
      </c>
      <c r="AK151" s="4">
        <f t="shared" si="148"/>
        <v>21.24431163803845</v>
      </c>
      <c r="AL151" s="4">
        <f t="shared" si="149"/>
        <v>-0.72335972525229408</v>
      </c>
      <c r="AM151" s="4">
        <f t="shared" si="150"/>
        <v>-0.72335972525229408</v>
      </c>
      <c r="AN151" s="4">
        <f t="shared" si="151"/>
        <v>-2.8934389010091763</v>
      </c>
      <c r="AO151" s="4">
        <f t="shared" si="152"/>
        <v>-7.6212184221582788</v>
      </c>
      <c r="AP151" s="4">
        <f t="shared" si="153"/>
        <v>4</v>
      </c>
      <c r="AQ151" s="4">
        <f t="shared" si="154"/>
        <v>1.1065610989908237</v>
      </c>
      <c r="AR151" s="4">
        <f t="shared" si="155"/>
        <v>12.01844268498318</v>
      </c>
      <c r="AS151" s="4">
        <f t="shared" si="156"/>
        <v>-1.8442684983181579E-2</v>
      </c>
      <c r="AT151" s="4">
        <f t="shared" si="157"/>
        <v>-4.8282836379695037E-3</v>
      </c>
      <c r="AU151" s="4">
        <f t="shared" si="158"/>
        <v>0.66264339751815549</v>
      </c>
      <c r="AV151" s="4">
        <f t="shared" si="159"/>
        <v>1.2789063495789972</v>
      </c>
      <c r="AW151" s="4">
        <f t="shared" si="160"/>
        <v>73.27593622335921</v>
      </c>
      <c r="AX151" s="4">
        <f t="shared" si="161"/>
        <v>3.5477812901888901E-3</v>
      </c>
      <c r="AY151" s="4">
        <f t="shared" si="162"/>
        <v>-0.22683543802424611</v>
      </c>
      <c r="AZ151" s="4">
        <f t="shared" si="163"/>
        <v>3.1259535979046906</v>
      </c>
      <c r="BA151" s="4">
        <f t="shared" si="164"/>
        <v>179.10394811367354</v>
      </c>
      <c r="BB151" s="4">
        <f t="shared" si="165"/>
        <v>7.177349914364588</v>
      </c>
      <c r="BC151" s="4">
        <f t="shared" si="166"/>
        <v>4.8410927706185918</v>
      </c>
      <c r="BD151" s="4">
        <f t="shared" si="167"/>
        <v>19.195792599347769</v>
      </c>
      <c r="BE151" s="4">
        <f t="shared" si="168"/>
        <v>117.36221766146228</v>
      </c>
      <c r="BF151" s="4">
        <f t="shared" si="169"/>
        <v>62.637782338537718</v>
      </c>
      <c r="BG151" s="4">
        <f t="shared" si="170"/>
        <v>297.3622176614623</v>
      </c>
    </row>
    <row r="152" spans="1:59" x14ac:dyDescent="0.2">
      <c r="A152" s="3">
        <f t="shared" si="173"/>
        <v>45439</v>
      </c>
      <c r="B152" s="1">
        <f t="shared" si="171"/>
        <v>2024</v>
      </c>
      <c r="C152" s="1">
        <f t="shared" si="174"/>
        <v>5</v>
      </c>
      <c r="D152" s="1">
        <f t="shared" si="175"/>
        <v>27</v>
      </c>
      <c r="E152" s="1">
        <v>12</v>
      </c>
      <c r="F152" s="1">
        <f t="shared" si="118"/>
        <v>2024</v>
      </c>
      <c r="G152" s="1">
        <f t="shared" si="119"/>
        <v>5</v>
      </c>
      <c r="H152" s="1">
        <f t="shared" si="120"/>
        <v>10</v>
      </c>
      <c r="I152" s="1">
        <f t="shared" si="121"/>
        <v>20</v>
      </c>
      <c r="J152" s="1">
        <f t="shared" si="122"/>
        <v>-13</v>
      </c>
      <c r="K152" s="4">
        <f t="shared" si="123"/>
        <v>8912.9166666666279</v>
      </c>
      <c r="L152" s="4">
        <f t="shared" si="124"/>
        <v>0.24402235911476053</v>
      </c>
      <c r="M152" s="4">
        <f t="shared" si="125"/>
        <v>35.45347991771996</v>
      </c>
      <c r="N152" s="4">
        <f t="shared" si="126"/>
        <v>2.3635653278479976</v>
      </c>
      <c r="O152" s="4">
        <f t="shared" si="127"/>
        <v>4.2968986611813307</v>
      </c>
      <c r="P152" s="4">
        <f t="shared" si="128"/>
        <v>4.3635653278479971</v>
      </c>
      <c r="Q152" s="4">
        <f t="shared" si="129"/>
        <v>65.45347991771996</v>
      </c>
      <c r="R152" s="4">
        <f t="shared" si="130"/>
        <v>283.35283801049508</v>
      </c>
      <c r="S152" s="4">
        <f t="shared" si="131"/>
        <v>1.6698856105635408E-2</v>
      </c>
      <c r="T152" s="4">
        <f t="shared" si="132"/>
        <v>23.436118819331508</v>
      </c>
      <c r="U152" s="4">
        <f t="shared" si="172"/>
        <v>0.40903743728594089</v>
      </c>
      <c r="V152" s="4">
        <f t="shared" si="133"/>
        <v>-217.89935809277512</v>
      </c>
      <c r="W152" s="4">
        <f t="shared" si="134"/>
        <v>-3.8030612367010774</v>
      </c>
      <c r="X152" s="4">
        <f t="shared" si="135"/>
        <v>-3.8030612367010774</v>
      </c>
      <c r="Y152" s="4">
        <f t="shared" si="136"/>
        <v>-3.7929369312894847</v>
      </c>
      <c r="Z152" s="4">
        <f t="shared" si="137"/>
        <v>-3.7929374478615765</v>
      </c>
      <c r="AA152" s="4">
        <f t="shared" si="138"/>
        <v>-3.7828798262090864</v>
      </c>
      <c r="AB152" s="4">
        <f t="shared" si="139"/>
        <v>-216.743048446963</v>
      </c>
      <c r="AC152" s="4">
        <f t="shared" si="140"/>
        <v>66.609789563532075</v>
      </c>
      <c r="AD152" s="4">
        <f t="shared" si="141"/>
        <v>1.1625601419441913</v>
      </c>
      <c r="AE152" s="4">
        <f t="shared" si="142"/>
        <v>1.1563096458121151</v>
      </c>
      <c r="AF152" s="4">
        <f t="shared" si="143"/>
        <v>4.6252385832484606</v>
      </c>
      <c r="AG152" s="4">
        <f t="shared" si="144"/>
        <v>1.1302676255173398</v>
      </c>
      <c r="AH152" s="4">
        <f t="shared" si="145"/>
        <v>64.759564662416608</v>
      </c>
      <c r="AI152" s="4">
        <f t="shared" si="146"/>
        <v>4.3173043108277742</v>
      </c>
      <c r="AJ152" s="4">
        <f t="shared" si="147"/>
        <v>0.37367811687747565</v>
      </c>
      <c r="AK152" s="4">
        <f t="shared" si="148"/>
        <v>21.41017899347565</v>
      </c>
      <c r="AL152" s="4">
        <f t="shared" si="149"/>
        <v>-0.6939152553033523</v>
      </c>
      <c r="AM152" s="4">
        <f t="shared" si="150"/>
        <v>-0.6939152553033523</v>
      </c>
      <c r="AN152" s="4">
        <f t="shared" si="151"/>
        <v>-2.7756610212134092</v>
      </c>
      <c r="AO152" s="4">
        <f t="shared" si="152"/>
        <v>-7.4008996044618698</v>
      </c>
      <c r="AP152" s="4">
        <f t="shared" si="153"/>
        <v>4</v>
      </c>
      <c r="AQ152" s="4">
        <f t="shared" si="154"/>
        <v>1.2243389787865908</v>
      </c>
      <c r="AR152" s="4">
        <f t="shared" si="155"/>
        <v>12.020405649646444</v>
      </c>
      <c r="AS152" s="4">
        <f t="shared" si="156"/>
        <v>-2.0405649646443536E-2</v>
      </c>
      <c r="AT152" s="4">
        <f t="shared" si="157"/>
        <v>-5.3421865850828473E-3</v>
      </c>
      <c r="AU152" s="4">
        <f t="shared" si="158"/>
        <v>0.66264339751815549</v>
      </c>
      <c r="AV152" s="4">
        <f t="shared" si="159"/>
        <v>1.2817942950527808</v>
      </c>
      <c r="AW152" s="4">
        <f t="shared" si="160"/>
        <v>73.441403310470918</v>
      </c>
      <c r="AX152" s="4">
        <f t="shared" si="161"/>
        <v>3.9209550785250314E-3</v>
      </c>
      <c r="AY152" s="4">
        <f t="shared" si="162"/>
        <v>-0.22464755964567579</v>
      </c>
      <c r="AZ152" s="4">
        <f t="shared" si="163"/>
        <v>3.124140618928906</v>
      </c>
      <c r="BA152" s="4">
        <f t="shared" si="164"/>
        <v>179.00007207001514</v>
      </c>
      <c r="BB152" s="4">
        <f t="shared" si="165"/>
        <v>7.1877906513825742</v>
      </c>
      <c r="BC152" s="4">
        <f t="shared" si="166"/>
        <v>4.8326149982638693</v>
      </c>
      <c r="BD152" s="4">
        <f t="shared" si="167"/>
        <v>19.20819630102902</v>
      </c>
      <c r="BE152" s="4">
        <f t="shared" si="168"/>
        <v>117.58311289433557</v>
      </c>
      <c r="BF152" s="4">
        <f t="shared" si="169"/>
        <v>62.416887105664429</v>
      </c>
      <c r="BG152" s="4">
        <f t="shared" si="170"/>
        <v>297.58311289433556</v>
      </c>
    </row>
    <row r="153" spans="1:59" x14ac:dyDescent="0.2">
      <c r="A153" s="3">
        <f t="shared" si="173"/>
        <v>45440</v>
      </c>
      <c r="B153" s="1">
        <f t="shared" si="171"/>
        <v>2024</v>
      </c>
      <c r="C153" s="1">
        <f t="shared" si="174"/>
        <v>5</v>
      </c>
      <c r="D153" s="1">
        <f t="shared" si="175"/>
        <v>28</v>
      </c>
      <c r="E153" s="1">
        <v>12</v>
      </c>
      <c r="F153" s="1">
        <f t="shared" si="118"/>
        <v>2024</v>
      </c>
      <c r="G153" s="1">
        <f t="shared" si="119"/>
        <v>5</v>
      </c>
      <c r="H153" s="1">
        <f t="shared" si="120"/>
        <v>10</v>
      </c>
      <c r="I153" s="1">
        <f t="shared" si="121"/>
        <v>20</v>
      </c>
      <c r="J153" s="1">
        <f t="shared" si="122"/>
        <v>-13</v>
      </c>
      <c r="K153" s="4">
        <f t="shared" si="123"/>
        <v>8913.9166666666279</v>
      </c>
      <c r="L153" s="4">
        <f t="shared" si="124"/>
        <v>0.24404973762263182</v>
      </c>
      <c r="M153" s="4">
        <f t="shared" si="125"/>
        <v>36.439127289224416</v>
      </c>
      <c r="N153" s="4">
        <f t="shared" si="126"/>
        <v>2.4292751526149612</v>
      </c>
      <c r="O153" s="4">
        <f t="shared" si="127"/>
        <v>4.3626084859482948</v>
      </c>
      <c r="P153" s="4">
        <f t="shared" si="128"/>
        <v>4.4292751526149612</v>
      </c>
      <c r="Q153" s="4">
        <f t="shared" si="129"/>
        <v>66.439127289224416</v>
      </c>
      <c r="R153" s="4">
        <f t="shared" si="130"/>
        <v>283.35288455395846</v>
      </c>
      <c r="S153" s="4">
        <f t="shared" si="131"/>
        <v>1.6698855010495093E-2</v>
      </c>
      <c r="T153" s="4">
        <f t="shared" si="132"/>
        <v>23.436118463410907</v>
      </c>
      <c r="U153" s="4">
        <f t="shared" si="172"/>
        <v>0.40903743107395452</v>
      </c>
      <c r="V153" s="4">
        <f t="shared" si="133"/>
        <v>-216.91375726473404</v>
      </c>
      <c r="W153" s="4">
        <f t="shared" si="134"/>
        <v>-3.7858592571413783</v>
      </c>
      <c r="X153" s="4">
        <f t="shared" si="135"/>
        <v>-3.7858592571413783</v>
      </c>
      <c r="Y153" s="4">
        <f t="shared" si="136"/>
        <v>-3.7759618649080999</v>
      </c>
      <c r="Z153" s="4">
        <f t="shared" si="137"/>
        <v>-3.7759623474943997</v>
      </c>
      <c r="AA153" s="4">
        <f t="shared" si="138"/>
        <v>-3.7661309483797805</v>
      </c>
      <c r="AB153" s="4">
        <f t="shared" si="139"/>
        <v>-215.78340843576353</v>
      </c>
      <c r="AC153" s="4">
        <f t="shared" si="140"/>
        <v>67.569476118194927</v>
      </c>
      <c r="AD153" s="4">
        <f t="shared" si="141"/>
        <v>1.1793098321101787</v>
      </c>
      <c r="AE153" s="4">
        <f t="shared" si="142"/>
        <v>1.1303488289705115</v>
      </c>
      <c r="AF153" s="4">
        <f t="shared" si="143"/>
        <v>4.5213953158820459</v>
      </c>
      <c r="AG153" s="4">
        <f t="shared" si="144"/>
        <v>1.1480178118769231</v>
      </c>
      <c r="AH153" s="4">
        <f t="shared" si="145"/>
        <v>65.776575426391403</v>
      </c>
      <c r="AI153" s="4">
        <f t="shared" si="146"/>
        <v>4.3851050284260937</v>
      </c>
      <c r="AJ153" s="4">
        <f t="shared" si="147"/>
        <v>0.37646521072898315</v>
      </c>
      <c r="AK153" s="4">
        <f t="shared" si="148"/>
        <v>21.569867708273893</v>
      </c>
      <c r="AL153" s="4">
        <f t="shared" si="149"/>
        <v>-0.66255186283301271</v>
      </c>
      <c r="AM153" s="4">
        <f t="shared" si="150"/>
        <v>-0.66255186283301271</v>
      </c>
      <c r="AN153" s="4">
        <f t="shared" si="151"/>
        <v>-2.6502074513320508</v>
      </c>
      <c r="AO153" s="4">
        <f t="shared" si="152"/>
        <v>-7.1716027672140967</v>
      </c>
      <c r="AP153" s="4">
        <f t="shared" si="153"/>
        <v>4</v>
      </c>
      <c r="AQ153" s="4">
        <f t="shared" si="154"/>
        <v>1.3497925486679492</v>
      </c>
      <c r="AR153" s="4">
        <f t="shared" si="155"/>
        <v>12.0224965424778</v>
      </c>
      <c r="AS153" s="4">
        <f t="shared" si="156"/>
        <v>-2.2496542477798975E-2</v>
      </c>
      <c r="AT153" s="4">
        <f t="shared" si="157"/>
        <v>-5.889581048285332E-3</v>
      </c>
      <c r="AU153" s="4">
        <f t="shared" si="158"/>
        <v>0.66264339751815549</v>
      </c>
      <c r="AV153" s="4">
        <f t="shared" si="159"/>
        <v>1.2845730987639936</v>
      </c>
      <c r="AW153" s="4">
        <f t="shared" si="160"/>
        <v>73.600617035218704</v>
      </c>
      <c r="AX153" s="4">
        <f t="shared" si="161"/>
        <v>4.3179759396583511E-3</v>
      </c>
      <c r="AY153" s="4">
        <f t="shared" si="162"/>
        <v>-0.22253915259394014</v>
      </c>
      <c r="AZ153" s="4">
        <f t="shared" si="163"/>
        <v>3.1221918689303578</v>
      </c>
      <c r="BA153" s="4">
        <f t="shared" si="164"/>
        <v>178.8884169197722</v>
      </c>
      <c r="BB153" s="4">
        <f t="shared" si="165"/>
        <v>7.1978735842166985</v>
      </c>
      <c r="BC153" s="4">
        <f t="shared" si="166"/>
        <v>4.8246229582611013</v>
      </c>
      <c r="BD153" s="4">
        <f t="shared" si="167"/>
        <v>19.220370126694498</v>
      </c>
      <c r="BE153" s="4">
        <f t="shared" si="168"/>
        <v>117.79596335522378</v>
      </c>
      <c r="BF153" s="4">
        <f t="shared" si="169"/>
        <v>62.204036644776224</v>
      </c>
      <c r="BG153" s="4">
        <f t="shared" si="170"/>
        <v>297.79596335522376</v>
      </c>
    </row>
    <row r="154" spans="1:59" x14ac:dyDescent="0.2">
      <c r="A154" s="3">
        <f t="shared" si="173"/>
        <v>45441</v>
      </c>
      <c r="B154" s="1">
        <f t="shared" si="171"/>
        <v>2024</v>
      </c>
      <c r="C154" s="1">
        <f t="shared" si="174"/>
        <v>5</v>
      </c>
      <c r="D154" s="1">
        <f t="shared" si="175"/>
        <v>29</v>
      </c>
      <c r="E154" s="1">
        <v>12</v>
      </c>
      <c r="F154" s="1">
        <f t="shared" si="118"/>
        <v>2024</v>
      </c>
      <c r="G154" s="1">
        <f t="shared" si="119"/>
        <v>5</v>
      </c>
      <c r="H154" s="1">
        <f t="shared" si="120"/>
        <v>10</v>
      </c>
      <c r="I154" s="1">
        <f t="shared" si="121"/>
        <v>20</v>
      </c>
      <c r="J154" s="1">
        <f t="shared" si="122"/>
        <v>-13</v>
      </c>
      <c r="K154" s="4">
        <f t="shared" si="123"/>
        <v>8914.9166666666279</v>
      </c>
      <c r="L154" s="4">
        <f t="shared" si="124"/>
        <v>0.24407711613050315</v>
      </c>
      <c r="M154" s="4">
        <f t="shared" si="125"/>
        <v>37.424774661194533</v>
      </c>
      <c r="N154" s="4">
        <f t="shared" si="126"/>
        <v>2.4949849774129689</v>
      </c>
      <c r="O154" s="4">
        <f t="shared" si="127"/>
        <v>4.4283183107463024</v>
      </c>
      <c r="P154" s="4">
        <f t="shared" si="128"/>
        <v>4.4949849774129689</v>
      </c>
      <c r="Q154" s="4">
        <f t="shared" si="129"/>
        <v>67.424774661194533</v>
      </c>
      <c r="R154" s="4">
        <f t="shared" si="130"/>
        <v>283.35293109742184</v>
      </c>
      <c r="S154" s="4">
        <f t="shared" si="131"/>
        <v>1.6698853915354778E-2</v>
      </c>
      <c r="T154" s="4">
        <f t="shared" si="132"/>
        <v>23.436118107490302</v>
      </c>
      <c r="U154" s="4">
        <f t="shared" si="172"/>
        <v>0.40903742486196809</v>
      </c>
      <c r="V154" s="4">
        <f t="shared" si="133"/>
        <v>-215.92815643622731</v>
      </c>
      <c r="W154" s="4">
        <f t="shared" si="134"/>
        <v>-3.7686572775735518</v>
      </c>
      <c r="X154" s="4">
        <f t="shared" si="135"/>
        <v>-3.7686572775735518</v>
      </c>
      <c r="Y154" s="4">
        <f t="shared" si="136"/>
        <v>-3.7589896108135106</v>
      </c>
      <c r="Z154" s="4">
        <f t="shared" si="137"/>
        <v>-3.7589900605474051</v>
      </c>
      <c r="AA154" s="4">
        <f t="shared" si="138"/>
        <v>-3.7493876219526978</v>
      </c>
      <c r="AB154" s="4">
        <f t="shared" si="139"/>
        <v>-214.82408649648184</v>
      </c>
      <c r="AC154" s="4">
        <f t="shared" si="140"/>
        <v>68.528844600940005</v>
      </c>
      <c r="AD154" s="4">
        <f t="shared" si="141"/>
        <v>1.1960539708739426</v>
      </c>
      <c r="AE154" s="4">
        <f t="shared" si="142"/>
        <v>1.1040699397454716</v>
      </c>
      <c r="AF154" s="4">
        <f t="shared" si="143"/>
        <v>4.4162797589818865</v>
      </c>
      <c r="AG154" s="4">
        <f t="shared" si="144"/>
        <v>1.1658004924293435</v>
      </c>
      <c r="AH154" s="4">
        <f t="shared" si="145"/>
        <v>66.795447970474456</v>
      </c>
      <c r="AI154" s="4">
        <f t="shared" si="146"/>
        <v>4.4530298646982969</v>
      </c>
      <c r="AJ154" s="4">
        <f t="shared" si="147"/>
        <v>0.37914348309514218</v>
      </c>
      <c r="AK154" s="4">
        <f t="shared" si="148"/>
        <v>21.723321411241322</v>
      </c>
      <c r="AL154" s="4">
        <f t="shared" si="149"/>
        <v>-0.62932669072007741</v>
      </c>
      <c r="AM154" s="4">
        <f t="shared" si="150"/>
        <v>-0.62932669072007741</v>
      </c>
      <c r="AN154" s="4">
        <f t="shared" si="151"/>
        <v>-2.5173067628803096</v>
      </c>
      <c r="AO154" s="4">
        <f t="shared" si="152"/>
        <v>-6.9335865218621962</v>
      </c>
      <c r="AP154" s="4">
        <f t="shared" si="153"/>
        <v>4</v>
      </c>
      <c r="AQ154" s="4">
        <f t="shared" si="154"/>
        <v>1.4826932371196904</v>
      </c>
      <c r="AR154" s="4">
        <f t="shared" si="155"/>
        <v>12.024711553951995</v>
      </c>
      <c r="AS154" s="4">
        <f t="shared" si="156"/>
        <v>-2.4711553951994425E-2</v>
      </c>
      <c r="AT154" s="4">
        <f t="shared" si="157"/>
        <v>-6.4694696961977924E-3</v>
      </c>
      <c r="AU154" s="4">
        <f t="shared" si="158"/>
        <v>0.66264339751815549</v>
      </c>
      <c r="AV154" s="4">
        <f t="shared" si="159"/>
        <v>1.2872416248074003</v>
      </c>
      <c r="AW154" s="4">
        <f t="shared" si="160"/>
        <v>73.753512315026654</v>
      </c>
      <c r="AX154" s="4">
        <f t="shared" si="161"/>
        <v>4.7380796537317719E-3</v>
      </c>
      <c r="AY154" s="4">
        <f t="shared" si="162"/>
        <v>-0.22051115822658091</v>
      </c>
      <c r="AZ154" s="4">
        <f t="shared" si="163"/>
        <v>3.1201091571052668</v>
      </c>
      <c r="BA154" s="4">
        <f t="shared" si="164"/>
        <v>178.76908632225249</v>
      </c>
      <c r="BB154" s="4">
        <f t="shared" si="165"/>
        <v>7.2075919505603272</v>
      </c>
      <c r="BC154" s="4">
        <f t="shared" si="166"/>
        <v>4.8171196033916681</v>
      </c>
      <c r="BD154" s="4">
        <f t="shared" si="167"/>
        <v>19.232303504512323</v>
      </c>
      <c r="BE154" s="4">
        <f t="shared" si="168"/>
        <v>118.00067510568448</v>
      </c>
      <c r="BF154" s="4">
        <f t="shared" si="169"/>
        <v>61.999324894315521</v>
      </c>
      <c r="BG154" s="4">
        <f t="shared" si="170"/>
        <v>298.00067510568448</v>
      </c>
    </row>
    <row r="155" spans="1:59" x14ac:dyDescent="0.2">
      <c r="A155" s="3">
        <f t="shared" si="173"/>
        <v>45442</v>
      </c>
      <c r="B155" s="1">
        <f t="shared" si="171"/>
        <v>2024</v>
      </c>
      <c r="C155" s="1">
        <f t="shared" si="174"/>
        <v>5</v>
      </c>
      <c r="D155" s="1">
        <f t="shared" si="175"/>
        <v>30</v>
      </c>
      <c r="E155" s="1">
        <v>12</v>
      </c>
      <c r="F155" s="1">
        <f t="shared" si="118"/>
        <v>2024</v>
      </c>
      <c r="G155" s="1">
        <f t="shared" si="119"/>
        <v>5</v>
      </c>
      <c r="H155" s="1">
        <f t="shared" si="120"/>
        <v>10</v>
      </c>
      <c r="I155" s="1">
        <f t="shared" si="121"/>
        <v>20</v>
      </c>
      <c r="J155" s="1">
        <f t="shared" si="122"/>
        <v>-13</v>
      </c>
      <c r="K155" s="4">
        <f t="shared" si="123"/>
        <v>8915.9166666666279</v>
      </c>
      <c r="L155" s="4">
        <f t="shared" si="124"/>
        <v>0.24410449463837447</v>
      </c>
      <c r="M155" s="4">
        <f t="shared" si="125"/>
        <v>38.410422032698989</v>
      </c>
      <c r="N155" s="4">
        <f t="shared" si="126"/>
        <v>2.5606948021799325</v>
      </c>
      <c r="O155" s="4">
        <f t="shared" si="127"/>
        <v>4.4940281355132656</v>
      </c>
      <c r="P155" s="4">
        <f t="shared" si="128"/>
        <v>4.5606948021799329</v>
      </c>
      <c r="Q155" s="4">
        <f t="shared" si="129"/>
        <v>68.410422032698989</v>
      </c>
      <c r="R155" s="4">
        <f t="shared" si="130"/>
        <v>283.35297764088523</v>
      </c>
      <c r="S155" s="4">
        <f t="shared" si="131"/>
        <v>1.6698852820214462E-2</v>
      </c>
      <c r="T155" s="4">
        <f t="shared" si="132"/>
        <v>23.4361177515697</v>
      </c>
      <c r="U155" s="4">
        <f t="shared" si="172"/>
        <v>0.40903741864998172</v>
      </c>
      <c r="V155" s="4">
        <f t="shared" si="133"/>
        <v>-214.94255560818624</v>
      </c>
      <c r="W155" s="4">
        <f t="shared" si="134"/>
        <v>-3.7514552980138527</v>
      </c>
      <c r="X155" s="4">
        <f t="shared" si="135"/>
        <v>-3.7514552980138527</v>
      </c>
      <c r="Y155" s="4">
        <f t="shared" si="136"/>
        <v>-3.7420201023461566</v>
      </c>
      <c r="Z155" s="4">
        <f t="shared" si="137"/>
        <v>-3.7420205203900121</v>
      </c>
      <c r="AA155" s="4">
        <f t="shared" si="138"/>
        <v>-3.7326497145499311</v>
      </c>
      <c r="AB155" s="4">
        <f t="shared" si="139"/>
        <v>-213.86507504442253</v>
      </c>
      <c r="AC155" s="4">
        <f t="shared" si="140"/>
        <v>69.487902596462703</v>
      </c>
      <c r="AD155" s="4">
        <f t="shared" si="141"/>
        <v>1.2127926906133908</v>
      </c>
      <c r="AE155" s="4">
        <f t="shared" si="142"/>
        <v>1.0774805637637144</v>
      </c>
      <c r="AF155" s="4">
        <f t="shared" si="143"/>
        <v>4.3099222550548575</v>
      </c>
      <c r="AG155" s="4">
        <f t="shared" si="144"/>
        <v>1.1836146159686531</v>
      </c>
      <c r="AH155" s="4">
        <f t="shared" si="145"/>
        <v>67.816122065001551</v>
      </c>
      <c r="AI155" s="4">
        <f t="shared" si="146"/>
        <v>4.5210748043334368</v>
      </c>
      <c r="AJ155" s="4">
        <f t="shared" si="147"/>
        <v>0.38171198438505349</v>
      </c>
      <c r="AK155" s="4">
        <f t="shared" si="148"/>
        <v>21.870485694827149</v>
      </c>
      <c r="AL155" s="4">
        <f t="shared" si="149"/>
        <v>-0.59429996769743809</v>
      </c>
      <c r="AM155" s="4">
        <f t="shared" si="150"/>
        <v>-0.59429996769743809</v>
      </c>
      <c r="AN155" s="4">
        <f t="shared" si="151"/>
        <v>-2.3771998707897524</v>
      </c>
      <c r="AO155" s="4">
        <f t="shared" si="152"/>
        <v>-6.6871221258446099</v>
      </c>
      <c r="AP155" s="4">
        <f t="shared" si="153"/>
        <v>4</v>
      </c>
      <c r="AQ155" s="4">
        <f t="shared" si="154"/>
        <v>1.6228001292102476</v>
      </c>
      <c r="AR155" s="4">
        <f t="shared" si="155"/>
        <v>12.027046668820171</v>
      </c>
      <c r="AS155" s="4">
        <f t="shared" si="156"/>
        <v>-2.7046668820171149E-2</v>
      </c>
      <c r="AT155" s="4">
        <f t="shared" si="157"/>
        <v>-7.0808013391271503E-3</v>
      </c>
      <c r="AU155" s="4">
        <f t="shared" si="158"/>
        <v>0.66264339751815549</v>
      </c>
      <c r="AV155" s="4">
        <f t="shared" si="159"/>
        <v>1.2897987680181238</v>
      </c>
      <c r="AW155" s="4">
        <f t="shared" si="160"/>
        <v>73.900025828611632</v>
      </c>
      <c r="AX155" s="4">
        <f t="shared" si="161"/>
        <v>5.1804727310136084E-3</v>
      </c>
      <c r="AY155" s="4">
        <f t="shared" si="162"/>
        <v>-0.21856448254845817</v>
      </c>
      <c r="AZ155" s="4">
        <f t="shared" si="163"/>
        <v>3.1178948282505923</v>
      </c>
      <c r="BA155" s="4">
        <f t="shared" si="164"/>
        <v>178.64221462442561</v>
      </c>
      <c r="BB155" s="4">
        <f t="shared" si="165"/>
        <v>7.2169391300595871</v>
      </c>
      <c r="BC155" s="4">
        <f t="shared" si="166"/>
        <v>4.8101075387605841</v>
      </c>
      <c r="BD155" s="4">
        <f t="shared" si="167"/>
        <v>19.243985798879759</v>
      </c>
      <c r="BE155" s="4">
        <f t="shared" si="168"/>
        <v>118.19715690916688</v>
      </c>
      <c r="BF155" s="4">
        <f t="shared" si="169"/>
        <v>61.802843090833122</v>
      </c>
      <c r="BG155" s="4">
        <f t="shared" si="170"/>
        <v>298.19715690916689</v>
      </c>
    </row>
    <row r="156" spans="1:59" x14ac:dyDescent="0.2">
      <c r="A156" s="3">
        <f t="shared" si="173"/>
        <v>45443</v>
      </c>
      <c r="B156" s="1">
        <f t="shared" si="171"/>
        <v>2024</v>
      </c>
      <c r="C156" s="1">
        <f t="shared" si="174"/>
        <v>5</v>
      </c>
      <c r="D156" s="1">
        <f t="shared" si="175"/>
        <v>31</v>
      </c>
      <c r="E156" s="1">
        <v>12</v>
      </c>
      <c r="F156" s="1">
        <f t="shared" si="118"/>
        <v>2024</v>
      </c>
      <c r="G156" s="1">
        <f t="shared" si="119"/>
        <v>5</v>
      </c>
      <c r="H156" s="1">
        <f t="shared" si="120"/>
        <v>10</v>
      </c>
      <c r="I156" s="1">
        <f t="shared" si="121"/>
        <v>20</v>
      </c>
      <c r="J156" s="1">
        <f t="shared" si="122"/>
        <v>-13</v>
      </c>
      <c r="K156" s="4">
        <f t="shared" si="123"/>
        <v>8916.9166666666279</v>
      </c>
      <c r="L156" s="4">
        <f t="shared" si="124"/>
        <v>0.24413187314624579</v>
      </c>
      <c r="M156" s="4">
        <f t="shared" si="125"/>
        <v>39.396069404203445</v>
      </c>
      <c r="N156" s="4">
        <f t="shared" si="126"/>
        <v>2.6264046269468961</v>
      </c>
      <c r="O156" s="4">
        <f t="shared" si="127"/>
        <v>4.5597379602802297</v>
      </c>
      <c r="P156" s="4">
        <f t="shared" si="128"/>
        <v>4.626404626946897</v>
      </c>
      <c r="Q156" s="4">
        <f t="shared" si="129"/>
        <v>69.396069404203459</v>
      </c>
      <c r="R156" s="4">
        <f t="shared" si="130"/>
        <v>283.35302418434861</v>
      </c>
      <c r="S156" s="4">
        <f t="shared" si="131"/>
        <v>1.6698851725074147E-2</v>
      </c>
      <c r="T156" s="4">
        <f t="shared" si="132"/>
        <v>23.436117395649099</v>
      </c>
      <c r="U156" s="4">
        <f t="shared" si="172"/>
        <v>0.40903741243799535</v>
      </c>
      <c r="V156" s="4">
        <f t="shared" si="133"/>
        <v>-213.95695478014517</v>
      </c>
      <c r="W156" s="4">
        <f t="shared" si="134"/>
        <v>-3.7342533184541535</v>
      </c>
      <c r="X156" s="4">
        <f t="shared" si="135"/>
        <v>-3.7342533184541535</v>
      </c>
      <c r="Y156" s="4">
        <f t="shared" si="136"/>
        <v>-3.7250532721423397</v>
      </c>
      <c r="Z156" s="4">
        <f t="shared" si="137"/>
        <v>-3.7250536596838355</v>
      </c>
      <c r="AA156" s="4">
        <f t="shared" si="138"/>
        <v>-3.7159170924850637</v>
      </c>
      <c r="AB156" s="4">
        <f t="shared" si="139"/>
        <v>-212.90636641991816</v>
      </c>
      <c r="AC156" s="4">
        <f t="shared" si="140"/>
        <v>70.446657764430455</v>
      </c>
      <c r="AD156" s="4">
        <f t="shared" si="141"/>
        <v>1.2295261250149394</v>
      </c>
      <c r="AE156" s="4">
        <f t="shared" si="142"/>
        <v>1.0505883602269961</v>
      </c>
      <c r="AF156" s="4">
        <f t="shared" si="143"/>
        <v>4.2023534409079843</v>
      </c>
      <c r="AG156" s="4">
        <f t="shared" si="144"/>
        <v>1.2014590786631363</v>
      </c>
      <c r="AH156" s="4">
        <f t="shared" si="145"/>
        <v>68.83853446507409</v>
      </c>
      <c r="AI156" s="4">
        <f t="shared" si="146"/>
        <v>4.5892356310049394</v>
      </c>
      <c r="AJ156" s="4">
        <f t="shared" si="147"/>
        <v>0.38416980030403319</v>
      </c>
      <c r="AK156" s="4">
        <f t="shared" si="148"/>
        <v>22.011308173804753</v>
      </c>
      <c r="AL156" s="4">
        <f t="shared" si="149"/>
        <v>-0.55753493912936847</v>
      </c>
      <c r="AM156" s="4">
        <f t="shared" si="150"/>
        <v>-0.55753493912936847</v>
      </c>
      <c r="AN156" s="4">
        <f t="shared" si="151"/>
        <v>-2.2301397565174739</v>
      </c>
      <c r="AO156" s="4">
        <f t="shared" si="152"/>
        <v>-6.4324931974254582</v>
      </c>
      <c r="AP156" s="4">
        <f t="shared" si="153"/>
        <v>4</v>
      </c>
      <c r="AQ156" s="4">
        <f t="shared" si="154"/>
        <v>1.7698602434825261</v>
      </c>
      <c r="AR156" s="4">
        <f t="shared" si="155"/>
        <v>12.029497670724709</v>
      </c>
      <c r="AS156" s="4">
        <f t="shared" si="156"/>
        <v>-2.9497670724709657E-2</v>
      </c>
      <c r="AT156" s="4">
        <f t="shared" si="157"/>
        <v>-7.7224721372298804E-3</v>
      </c>
      <c r="AU156" s="4">
        <f t="shared" si="158"/>
        <v>0.66264339751815549</v>
      </c>
      <c r="AV156" s="4">
        <f t="shared" si="159"/>
        <v>1.29224345670675</v>
      </c>
      <c r="AW156" s="4">
        <f t="shared" si="160"/>
        <v>74.040096172693296</v>
      </c>
      <c r="AX156" s="4">
        <f t="shared" si="161"/>
        <v>5.6443334241097582E-3</v>
      </c>
      <c r="AY156" s="4">
        <f t="shared" si="162"/>
        <v>-0.2166999956180094</v>
      </c>
      <c r="AZ156" s="4">
        <f t="shared" si="163"/>
        <v>3.1155517785463487</v>
      </c>
      <c r="BA156" s="4">
        <f t="shared" si="164"/>
        <v>178.50796776518308</v>
      </c>
      <c r="BB156" s="4">
        <f t="shared" si="165"/>
        <v>7.2259086598136468</v>
      </c>
      <c r="BC156" s="4">
        <f t="shared" si="166"/>
        <v>4.8035890109110619</v>
      </c>
      <c r="BD156" s="4">
        <f t="shared" si="167"/>
        <v>19.255406330538356</v>
      </c>
      <c r="BE156" s="4">
        <f t="shared" si="168"/>
        <v>118.38532037974019</v>
      </c>
      <c r="BF156" s="4">
        <f t="shared" si="169"/>
        <v>61.614679620259807</v>
      </c>
      <c r="BG156" s="4">
        <f t="shared" si="170"/>
        <v>298.38532037974016</v>
      </c>
    </row>
    <row r="157" spans="1:59" x14ac:dyDescent="0.2">
      <c r="A157" s="3">
        <f t="shared" si="173"/>
        <v>45444</v>
      </c>
      <c r="B157" s="1">
        <f t="shared" si="171"/>
        <v>2024</v>
      </c>
      <c r="C157" s="1">
        <f t="shared" si="174"/>
        <v>6</v>
      </c>
      <c r="D157" s="1">
        <f t="shared" si="175"/>
        <v>1</v>
      </c>
      <c r="E157" s="1">
        <v>12</v>
      </c>
      <c r="F157" s="1">
        <f t="shared" si="118"/>
        <v>2024</v>
      </c>
      <c r="G157" s="1">
        <f t="shared" si="119"/>
        <v>6</v>
      </c>
      <c r="H157" s="1">
        <f t="shared" si="120"/>
        <v>10</v>
      </c>
      <c r="I157" s="1">
        <f t="shared" si="121"/>
        <v>20</v>
      </c>
      <c r="J157" s="1">
        <f t="shared" si="122"/>
        <v>-13</v>
      </c>
      <c r="K157" s="4">
        <f t="shared" si="123"/>
        <v>8917.9166666666279</v>
      </c>
      <c r="L157" s="4">
        <f t="shared" si="124"/>
        <v>0.24415925165411712</v>
      </c>
      <c r="M157" s="4">
        <f t="shared" si="125"/>
        <v>40.381716775242239</v>
      </c>
      <c r="N157" s="4">
        <f t="shared" si="126"/>
        <v>2.6921144516828162</v>
      </c>
      <c r="O157" s="4">
        <f t="shared" si="127"/>
        <v>4.6254477850161493</v>
      </c>
      <c r="P157" s="4">
        <f t="shared" si="128"/>
        <v>4.6921144516828157</v>
      </c>
      <c r="Q157" s="4">
        <f t="shared" si="129"/>
        <v>70.381716775242239</v>
      </c>
      <c r="R157" s="4">
        <f t="shared" si="130"/>
        <v>283.353070727812</v>
      </c>
      <c r="S157" s="4">
        <f t="shared" si="131"/>
        <v>1.6698850629933835E-2</v>
      </c>
      <c r="T157" s="4">
        <f t="shared" si="132"/>
        <v>23.436117039728497</v>
      </c>
      <c r="U157" s="4">
        <f t="shared" si="172"/>
        <v>0.40903740622600898</v>
      </c>
      <c r="V157" s="4">
        <f t="shared" si="133"/>
        <v>-212.97135395256976</v>
      </c>
      <c r="W157" s="4">
        <f t="shared" si="134"/>
        <v>-3.7170513389025817</v>
      </c>
      <c r="X157" s="4">
        <f t="shared" si="135"/>
        <v>-3.7170513389025817</v>
      </c>
      <c r="Y157" s="4">
        <f t="shared" si="136"/>
        <v>-3.7080890521924923</v>
      </c>
      <c r="Z157" s="4">
        <f t="shared" si="137"/>
        <v>-3.708089410440913</v>
      </c>
      <c r="AA157" s="4">
        <f t="shared" si="138"/>
        <v>-3.6991896208377697</v>
      </c>
      <c r="AB157" s="4">
        <f t="shared" si="139"/>
        <v>-211.94795289260344</v>
      </c>
      <c r="AC157" s="4">
        <f t="shared" si="140"/>
        <v>71.405117835208557</v>
      </c>
      <c r="AD157" s="4">
        <f t="shared" si="141"/>
        <v>1.2462544089989152</v>
      </c>
      <c r="AE157" s="4">
        <f t="shared" si="142"/>
        <v>1.0234010599663179</v>
      </c>
      <c r="AF157" s="4">
        <f t="shared" si="143"/>
        <v>4.0936042398652717</v>
      </c>
      <c r="AG157" s="4">
        <f t="shared" si="144"/>
        <v>1.2193327253489916</v>
      </c>
      <c r="AH157" s="4">
        <f t="shared" si="145"/>
        <v>69.862618984681589</v>
      </c>
      <c r="AI157" s="4">
        <f t="shared" si="146"/>
        <v>4.6575079323121056</v>
      </c>
      <c r="AJ157" s="4">
        <f t="shared" si="147"/>
        <v>0.38651605284668566</v>
      </c>
      <c r="AK157" s="4">
        <f t="shared" si="148"/>
        <v>22.145738542170577</v>
      </c>
      <c r="AL157" s="4">
        <f t="shared" si="149"/>
        <v>-0.5190977905606502</v>
      </c>
      <c r="AM157" s="4">
        <f t="shared" si="150"/>
        <v>-0.5190977905606502</v>
      </c>
      <c r="AN157" s="4">
        <f t="shared" si="151"/>
        <v>-2.0763911622426008</v>
      </c>
      <c r="AO157" s="4">
        <f t="shared" si="152"/>
        <v>-6.1699954021078725</v>
      </c>
      <c r="AP157" s="4">
        <f t="shared" si="153"/>
        <v>4</v>
      </c>
      <c r="AQ157" s="4">
        <f t="shared" si="154"/>
        <v>1.9236088377573992</v>
      </c>
      <c r="AR157" s="4">
        <f t="shared" si="155"/>
        <v>12.032060147295956</v>
      </c>
      <c r="AS157" s="4">
        <f t="shared" si="156"/>
        <v>-3.2060147295956298E-2</v>
      </c>
      <c r="AT157" s="4">
        <f t="shared" si="157"/>
        <v>-8.3933269348319146E-3</v>
      </c>
      <c r="AU157" s="4">
        <f t="shared" si="158"/>
        <v>0.66264339751815549</v>
      </c>
      <c r="AV157" s="4">
        <f t="shared" si="159"/>
        <v>1.2945746554885738</v>
      </c>
      <c r="AW157" s="4">
        <f t="shared" si="160"/>
        <v>74.173664024097832</v>
      </c>
      <c r="AX157" s="4">
        <f t="shared" si="161"/>
        <v>6.12881276773728E-3</v>
      </c>
      <c r="AY157" s="4">
        <f t="shared" si="162"/>
        <v>-0.21491853098698366</v>
      </c>
      <c r="AZ157" s="4">
        <f t="shared" si="163"/>
        <v>3.1130834682543869</v>
      </c>
      <c r="BA157" s="4">
        <f t="shared" si="164"/>
        <v>178.36654400292497</v>
      </c>
      <c r="BB157" s="4">
        <f t="shared" si="165"/>
        <v>7.2344942498424336</v>
      </c>
      <c r="BC157" s="4">
        <f t="shared" si="166"/>
        <v>4.7975658974535227</v>
      </c>
      <c r="BD157" s="4">
        <f t="shared" si="167"/>
        <v>19.266554397138389</v>
      </c>
      <c r="BE157" s="4">
        <f t="shared" si="168"/>
        <v>118.56508012910022</v>
      </c>
      <c r="BF157" s="4">
        <f t="shared" si="169"/>
        <v>61.434919870899776</v>
      </c>
      <c r="BG157" s="4">
        <f t="shared" si="170"/>
        <v>298.56508012910024</v>
      </c>
    </row>
    <row r="158" spans="1:59" x14ac:dyDescent="0.2">
      <c r="A158" s="3">
        <f t="shared" si="173"/>
        <v>45445</v>
      </c>
      <c r="B158" s="1">
        <f t="shared" si="171"/>
        <v>2024</v>
      </c>
      <c r="C158" s="1">
        <f t="shared" si="174"/>
        <v>6</v>
      </c>
      <c r="D158" s="1">
        <f t="shared" si="175"/>
        <v>2</v>
      </c>
      <c r="E158" s="1">
        <v>12</v>
      </c>
      <c r="F158" s="1">
        <f t="shared" si="118"/>
        <v>2024</v>
      </c>
      <c r="G158" s="1">
        <f t="shared" si="119"/>
        <v>6</v>
      </c>
      <c r="H158" s="1">
        <f t="shared" si="120"/>
        <v>10</v>
      </c>
      <c r="I158" s="1">
        <f t="shared" si="121"/>
        <v>20</v>
      </c>
      <c r="J158" s="1">
        <f t="shared" si="122"/>
        <v>-13</v>
      </c>
      <c r="K158" s="4">
        <f t="shared" si="123"/>
        <v>8918.9166666666279</v>
      </c>
      <c r="L158" s="4">
        <f t="shared" si="124"/>
        <v>0.24418663016198844</v>
      </c>
      <c r="M158" s="4">
        <f t="shared" si="125"/>
        <v>41.367364146746695</v>
      </c>
      <c r="N158" s="4">
        <f t="shared" si="126"/>
        <v>2.7578242764497798</v>
      </c>
      <c r="O158" s="4">
        <f t="shared" si="127"/>
        <v>4.6911576097831134</v>
      </c>
      <c r="P158" s="4">
        <f t="shared" si="128"/>
        <v>4.7578242764497798</v>
      </c>
      <c r="Q158" s="4">
        <f t="shared" si="129"/>
        <v>71.367364146746695</v>
      </c>
      <c r="R158" s="4">
        <f t="shared" si="130"/>
        <v>283.35311727127538</v>
      </c>
      <c r="S158" s="4">
        <f t="shared" si="131"/>
        <v>1.669884953479352E-2</v>
      </c>
      <c r="T158" s="4">
        <f t="shared" si="132"/>
        <v>23.436116683807892</v>
      </c>
      <c r="U158" s="4">
        <f t="shared" si="172"/>
        <v>0.40903740001402256</v>
      </c>
      <c r="V158" s="4">
        <f t="shared" si="133"/>
        <v>-211.98575312452869</v>
      </c>
      <c r="W158" s="4">
        <f t="shared" si="134"/>
        <v>-3.6998493593428825</v>
      </c>
      <c r="X158" s="4">
        <f t="shared" si="135"/>
        <v>-3.6998493593428825</v>
      </c>
      <c r="Y158" s="4">
        <f t="shared" si="136"/>
        <v>-3.691127373819338</v>
      </c>
      <c r="Z158" s="4">
        <f t="shared" si="137"/>
        <v>-3.6911277040018327</v>
      </c>
      <c r="AA158" s="4">
        <f t="shared" si="138"/>
        <v>-3.6824671634493895</v>
      </c>
      <c r="AB158" s="4">
        <f t="shared" si="139"/>
        <v>-210.98982666116191</v>
      </c>
      <c r="AC158" s="4">
        <f t="shared" si="140"/>
        <v>72.363290610113467</v>
      </c>
      <c r="AD158" s="4">
        <f t="shared" si="141"/>
        <v>1.2629776787239764</v>
      </c>
      <c r="AE158" s="4">
        <f t="shared" si="142"/>
        <v>0.99592646336677149</v>
      </c>
      <c r="AF158" s="4">
        <f t="shared" si="143"/>
        <v>3.9837058534670859</v>
      </c>
      <c r="AG158" s="4">
        <f t="shared" si="144"/>
        <v>1.2372343510367694</v>
      </c>
      <c r="AH158" s="4">
        <f t="shared" si="145"/>
        <v>70.888306583014227</v>
      </c>
      <c r="AI158" s="4">
        <f t="shared" si="146"/>
        <v>4.7258871055342819</v>
      </c>
      <c r="AJ158" s="4">
        <f t="shared" si="147"/>
        <v>0.38874990127984588</v>
      </c>
      <c r="AK158" s="4">
        <f t="shared" si="148"/>
        <v>22.273728629462568</v>
      </c>
      <c r="AL158" s="4">
        <f t="shared" si="149"/>
        <v>-0.47905756373246788</v>
      </c>
      <c r="AM158" s="4">
        <f t="shared" si="150"/>
        <v>-0.47905756373246788</v>
      </c>
      <c r="AN158" s="4">
        <f t="shared" si="151"/>
        <v>-1.9162302549298715</v>
      </c>
      <c r="AO158" s="4">
        <f t="shared" si="152"/>
        <v>-5.8999361083969575</v>
      </c>
      <c r="AP158" s="4">
        <f t="shared" si="153"/>
        <v>4</v>
      </c>
      <c r="AQ158" s="4">
        <f t="shared" si="154"/>
        <v>2.0837697450701285</v>
      </c>
      <c r="AR158" s="4">
        <f t="shared" si="155"/>
        <v>12.034729495751169</v>
      </c>
      <c r="AS158" s="4">
        <f t="shared" si="156"/>
        <v>-3.4729495751168571E-2</v>
      </c>
      <c r="AT158" s="4">
        <f t="shared" si="157"/>
        <v>-9.0921607262290927E-3</v>
      </c>
      <c r="AU158" s="4">
        <f t="shared" si="158"/>
        <v>0.66264339751815549</v>
      </c>
      <c r="AV158" s="4">
        <f t="shared" si="159"/>
        <v>1.2967913682118253</v>
      </c>
      <c r="AW158" s="4">
        <f t="shared" si="160"/>
        <v>74.300672307533091</v>
      </c>
      <c r="AX158" s="4">
        <f t="shared" si="161"/>
        <v>6.6330356490266508E-3</v>
      </c>
      <c r="AY158" s="4">
        <f t="shared" si="162"/>
        <v>-0.21322088515569926</v>
      </c>
      <c r="AZ158" s="4">
        <f t="shared" si="163"/>
        <v>3.1104939309240458</v>
      </c>
      <c r="BA158" s="4">
        <f t="shared" si="164"/>
        <v>178.21817444300484</v>
      </c>
      <c r="BB158" s="4">
        <f t="shared" si="165"/>
        <v>7.2426897985424672</v>
      </c>
      <c r="BC158" s="4">
        <f t="shared" si="166"/>
        <v>4.7920396972087014</v>
      </c>
      <c r="BD158" s="4">
        <f t="shared" si="167"/>
        <v>19.277419294293637</v>
      </c>
      <c r="BE158" s="4">
        <f t="shared" si="168"/>
        <v>118.7363539131198</v>
      </c>
      <c r="BF158" s="4">
        <f t="shared" si="169"/>
        <v>61.2636460868802</v>
      </c>
      <c r="BG158" s="4">
        <f t="shared" si="170"/>
        <v>298.73635391311979</v>
      </c>
    </row>
    <row r="159" spans="1:59" x14ac:dyDescent="0.2">
      <c r="A159" s="3">
        <f t="shared" si="173"/>
        <v>45446</v>
      </c>
      <c r="B159" s="1">
        <f t="shared" si="171"/>
        <v>2024</v>
      </c>
      <c r="C159" s="1">
        <f t="shared" si="174"/>
        <v>6</v>
      </c>
      <c r="D159" s="1">
        <f t="shared" si="175"/>
        <v>3</v>
      </c>
      <c r="E159" s="1">
        <v>12</v>
      </c>
      <c r="F159" s="1">
        <f t="shared" si="118"/>
        <v>2024</v>
      </c>
      <c r="G159" s="1">
        <f t="shared" si="119"/>
        <v>6</v>
      </c>
      <c r="H159" s="1">
        <f t="shared" si="120"/>
        <v>10</v>
      </c>
      <c r="I159" s="1">
        <f t="shared" si="121"/>
        <v>20</v>
      </c>
      <c r="J159" s="1">
        <f t="shared" si="122"/>
        <v>-13</v>
      </c>
      <c r="K159" s="4">
        <f t="shared" si="123"/>
        <v>8919.9166666666279</v>
      </c>
      <c r="L159" s="4">
        <f t="shared" si="124"/>
        <v>0.24421400866985976</v>
      </c>
      <c r="M159" s="4">
        <f t="shared" si="125"/>
        <v>42.353011518251151</v>
      </c>
      <c r="N159" s="4">
        <f t="shared" si="126"/>
        <v>2.8235341012167434</v>
      </c>
      <c r="O159" s="4">
        <f t="shared" si="127"/>
        <v>4.7568674345500765</v>
      </c>
      <c r="P159" s="4">
        <f t="shared" si="128"/>
        <v>4.8235341012167439</v>
      </c>
      <c r="Q159" s="4">
        <f t="shared" si="129"/>
        <v>72.353011518251151</v>
      </c>
      <c r="R159" s="4">
        <f t="shared" si="130"/>
        <v>283.35316381473876</v>
      </c>
      <c r="S159" s="4">
        <f t="shared" si="131"/>
        <v>1.6698848439653205E-2</v>
      </c>
      <c r="T159" s="4">
        <f t="shared" si="132"/>
        <v>23.436116327887291</v>
      </c>
      <c r="U159" s="4">
        <f t="shared" si="172"/>
        <v>0.40903739380203619</v>
      </c>
      <c r="V159" s="4">
        <f t="shared" si="133"/>
        <v>-211.00015229648761</v>
      </c>
      <c r="W159" s="4">
        <f t="shared" si="134"/>
        <v>-3.6826473797831834</v>
      </c>
      <c r="X159" s="4">
        <f t="shared" si="135"/>
        <v>-3.6826473797831834</v>
      </c>
      <c r="Y159" s="4">
        <f t="shared" si="136"/>
        <v>-3.6741681677442637</v>
      </c>
      <c r="Z159" s="4">
        <f t="shared" si="137"/>
        <v>-3.6741684711020768</v>
      </c>
      <c r="AA159" s="4">
        <f t="shared" si="138"/>
        <v>-3.6657495830054763</v>
      </c>
      <c r="AB159" s="4">
        <f t="shared" si="139"/>
        <v>-210.03197985805522</v>
      </c>
      <c r="AC159" s="4">
        <f t="shared" si="140"/>
        <v>73.321183956683541</v>
      </c>
      <c r="AD159" s="4">
        <f t="shared" si="141"/>
        <v>1.2796960715045711</v>
      </c>
      <c r="AE159" s="4">
        <f t="shared" si="142"/>
        <v>0.96817243843238998</v>
      </c>
      <c r="AF159" s="4">
        <f t="shared" si="143"/>
        <v>3.8726897537295599</v>
      </c>
      <c r="AG159" s="4">
        <f t="shared" si="144"/>
        <v>1.2551627024525061</v>
      </c>
      <c r="AH159" s="4">
        <f t="shared" si="145"/>
        <v>71.915525452763333</v>
      </c>
      <c r="AI159" s="4">
        <f t="shared" si="146"/>
        <v>4.7943683635175551</v>
      </c>
      <c r="AJ159" s="4">
        <f t="shared" si="147"/>
        <v>0.39087054308794972</v>
      </c>
      <c r="AK159" s="4">
        <f t="shared" si="148"/>
        <v>22.39523245492591</v>
      </c>
      <c r="AL159" s="4">
        <f t="shared" si="149"/>
        <v>-0.43748606548781765</v>
      </c>
      <c r="AM159" s="4">
        <f t="shared" si="150"/>
        <v>-0.43748606548781765</v>
      </c>
      <c r="AN159" s="4">
        <f t="shared" si="151"/>
        <v>-1.7499442619512706</v>
      </c>
      <c r="AO159" s="4">
        <f t="shared" si="152"/>
        <v>-5.6226340156808305</v>
      </c>
      <c r="AP159" s="4">
        <f t="shared" si="153"/>
        <v>4</v>
      </c>
      <c r="AQ159" s="4">
        <f t="shared" si="154"/>
        <v>2.2500557380487294</v>
      </c>
      <c r="AR159" s="4">
        <f t="shared" si="155"/>
        <v>12.037500928967479</v>
      </c>
      <c r="AS159" s="4">
        <f t="shared" si="156"/>
        <v>-3.7500928967478586E-2</v>
      </c>
      <c r="AT159" s="4">
        <f t="shared" si="157"/>
        <v>-9.8177202455852833E-3</v>
      </c>
      <c r="AU159" s="4">
        <f t="shared" si="158"/>
        <v>0.66264339751815549</v>
      </c>
      <c r="AV159" s="4">
        <f t="shared" si="159"/>
        <v>1.2988926409385162</v>
      </c>
      <c r="AW159" s="4">
        <f t="shared" si="160"/>
        <v>74.421066366378426</v>
      </c>
      <c r="AX159" s="4">
        <f t="shared" si="161"/>
        <v>7.1561019025257362E-3</v>
      </c>
      <c r="AY159" s="4">
        <f t="shared" si="162"/>
        <v>-0.21160781706258464</v>
      </c>
      <c r="AZ159" s="4">
        <f t="shared" si="163"/>
        <v>3.1077877787558594</v>
      </c>
      <c r="BA159" s="4">
        <f t="shared" si="164"/>
        <v>178.06312334504759</v>
      </c>
      <c r="BB159" s="4">
        <f t="shared" si="165"/>
        <v>7.2504894079725464</v>
      </c>
      <c r="BC159" s="4">
        <f t="shared" si="166"/>
        <v>4.7870115209949322</v>
      </c>
      <c r="BD159" s="4">
        <f t="shared" si="167"/>
        <v>19.287990336940027</v>
      </c>
      <c r="BE159" s="4">
        <f t="shared" si="168"/>
        <v>118.8990627754837</v>
      </c>
      <c r="BF159" s="4">
        <f t="shared" si="169"/>
        <v>61.100937224516301</v>
      </c>
      <c r="BG159" s="4">
        <f t="shared" si="170"/>
        <v>298.89906277548369</v>
      </c>
    </row>
    <row r="160" spans="1:59" x14ac:dyDescent="0.2">
      <c r="A160" s="3">
        <f t="shared" si="173"/>
        <v>45447</v>
      </c>
      <c r="B160" s="1">
        <f t="shared" si="171"/>
        <v>2024</v>
      </c>
      <c r="C160" s="1">
        <f t="shared" si="174"/>
        <v>6</v>
      </c>
      <c r="D160" s="1">
        <f t="shared" si="175"/>
        <v>4</v>
      </c>
      <c r="E160" s="1">
        <v>12</v>
      </c>
      <c r="F160" s="1">
        <f t="shared" si="118"/>
        <v>2024</v>
      </c>
      <c r="G160" s="1">
        <f t="shared" si="119"/>
        <v>6</v>
      </c>
      <c r="H160" s="1">
        <f t="shared" si="120"/>
        <v>10</v>
      </c>
      <c r="I160" s="1">
        <f t="shared" si="121"/>
        <v>20</v>
      </c>
      <c r="J160" s="1">
        <f t="shared" si="122"/>
        <v>-13</v>
      </c>
      <c r="K160" s="4">
        <f t="shared" si="123"/>
        <v>8920.9166666666279</v>
      </c>
      <c r="L160" s="4">
        <f t="shared" si="124"/>
        <v>0.24424138717773108</v>
      </c>
      <c r="M160" s="4">
        <f t="shared" si="125"/>
        <v>43.338658889755607</v>
      </c>
      <c r="N160" s="4">
        <f t="shared" si="126"/>
        <v>2.8892439259837071</v>
      </c>
      <c r="O160" s="4">
        <f t="shared" si="127"/>
        <v>4.8225772593170406</v>
      </c>
      <c r="P160" s="4">
        <f t="shared" si="128"/>
        <v>4.8892439259837062</v>
      </c>
      <c r="Q160" s="4">
        <f t="shared" si="129"/>
        <v>73.338658889755592</v>
      </c>
      <c r="R160" s="4">
        <f t="shared" si="130"/>
        <v>283.35321035820215</v>
      </c>
      <c r="S160" s="4">
        <f t="shared" si="131"/>
        <v>1.669884734451289E-2</v>
      </c>
      <c r="T160" s="4">
        <f t="shared" si="132"/>
        <v>23.436115971966689</v>
      </c>
      <c r="U160" s="4">
        <f t="shared" si="172"/>
        <v>0.40903738759004982</v>
      </c>
      <c r="V160" s="4">
        <f t="shared" si="133"/>
        <v>-210.01455146844654</v>
      </c>
      <c r="W160" s="4">
        <f t="shared" si="134"/>
        <v>-3.6654454002234842</v>
      </c>
      <c r="X160" s="4">
        <f t="shared" si="135"/>
        <v>-3.6654454002234842</v>
      </c>
      <c r="Y160" s="4">
        <f t="shared" si="136"/>
        <v>-3.6572113640735866</v>
      </c>
      <c r="Z160" s="4">
        <f t="shared" si="137"/>
        <v>-3.6572116418582796</v>
      </c>
      <c r="AA160" s="4">
        <f t="shared" si="138"/>
        <v>-3.6490367410393443</v>
      </c>
      <c r="AB160" s="4">
        <f t="shared" si="139"/>
        <v>-209.07440454972675</v>
      </c>
      <c r="AC160" s="4">
        <f t="shared" si="140"/>
        <v>74.278805808475397</v>
      </c>
      <c r="AD160" s="4">
        <f t="shared" si="141"/>
        <v>1.2964097258073843</v>
      </c>
      <c r="AE160" s="4">
        <f t="shared" si="142"/>
        <v>0.9401469187198046</v>
      </c>
      <c r="AF160" s="4">
        <f t="shared" si="143"/>
        <v>3.7605876748792184</v>
      </c>
      <c r="AG160" s="4">
        <f t="shared" si="144"/>
        <v>1.2731164797892278</v>
      </c>
      <c r="AH160" s="4">
        <f t="shared" si="145"/>
        <v>72.944201120475128</v>
      </c>
      <c r="AI160" s="4">
        <f t="shared" si="146"/>
        <v>4.8629467413650085</v>
      </c>
      <c r="AJ160" s="4">
        <f t="shared" si="147"/>
        <v>0.39287721490105509</v>
      </c>
      <c r="AK160" s="4">
        <f t="shared" si="148"/>
        <v>22.510206280684713</v>
      </c>
      <c r="AL160" s="4">
        <f t="shared" si="149"/>
        <v>-0.39445776928046428</v>
      </c>
      <c r="AM160" s="4">
        <f t="shared" si="150"/>
        <v>-0.39445776928046428</v>
      </c>
      <c r="AN160" s="4">
        <f t="shared" si="151"/>
        <v>-1.5778310771218571</v>
      </c>
      <c r="AO160" s="4">
        <f t="shared" si="152"/>
        <v>-5.3384187520010755</v>
      </c>
      <c r="AP160" s="4">
        <f t="shared" si="153"/>
        <v>4</v>
      </c>
      <c r="AQ160" s="4">
        <f t="shared" si="154"/>
        <v>2.4221689228781429</v>
      </c>
      <c r="AR160" s="4">
        <f t="shared" si="155"/>
        <v>12.04036948204797</v>
      </c>
      <c r="AS160" s="4">
        <f t="shared" si="156"/>
        <v>-4.0369482047967864E-2</v>
      </c>
      <c r="AT160" s="4">
        <f t="shared" si="157"/>
        <v>-1.056870568592674E-2</v>
      </c>
      <c r="AU160" s="4">
        <f t="shared" si="158"/>
        <v>0.66264339751815549</v>
      </c>
      <c r="AV160" s="4">
        <f t="shared" si="159"/>
        <v>1.3008775649760524</v>
      </c>
      <c r="AW160" s="4">
        <f t="shared" si="160"/>
        <v>74.534794136383326</v>
      </c>
      <c r="AX160" s="4">
        <f t="shared" si="161"/>
        <v>7.6970874334298745E-3</v>
      </c>
      <c r="AY160" s="4">
        <f t="shared" si="162"/>
        <v>-0.2100800475905838</v>
      </c>
      <c r="AZ160" s="4">
        <f t="shared" si="163"/>
        <v>3.1049702037527309</v>
      </c>
      <c r="BA160" s="4">
        <f t="shared" si="164"/>
        <v>177.90168818890677</v>
      </c>
      <c r="BB160" s="4">
        <f t="shared" si="165"/>
        <v>7.2578873989833426</v>
      </c>
      <c r="BC160" s="4">
        <f t="shared" si="166"/>
        <v>4.7824820830646271</v>
      </c>
      <c r="BD160" s="4">
        <f t="shared" si="167"/>
        <v>19.298256881031314</v>
      </c>
      <c r="BE160" s="4">
        <f t="shared" si="168"/>
        <v>119.05313118958583</v>
      </c>
      <c r="BF160" s="4">
        <f t="shared" si="169"/>
        <v>60.946868810414173</v>
      </c>
      <c r="BG160" s="4">
        <f t="shared" si="170"/>
        <v>299.05313118958583</v>
      </c>
    </row>
    <row r="161" spans="1:59" x14ac:dyDescent="0.2">
      <c r="A161" s="3">
        <f t="shared" si="173"/>
        <v>45448</v>
      </c>
      <c r="B161" s="1">
        <f t="shared" si="171"/>
        <v>2024</v>
      </c>
      <c r="C161" s="1">
        <f t="shared" si="174"/>
        <v>6</v>
      </c>
      <c r="D161" s="1">
        <f t="shared" si="175"/>
        <v>5</v>
      </c>
      <c r="E161" s="1">
        <v>12</v>
      </c>
      <c r="F161" s="1">
        <f t="shared" si="118"/>
        <v>2024</v>
      </c>
      <c r="G161" s="1">
        <f t="shared" si="119"/>
        <v>6</v>
      </c>
      <c r="H161" s="1">
        <f t="shared" si="120"/>
        <v>10</v>
      </c>
      <c r="I161" s="1">
        <f t="shared" si="121"/>
        <v>20</v>
      </c>
      <c r="J161" s="1">
        <f t="shared" si="122"/>
        <v>-13</v>
      </c>
      <c r="K161" s="4">
        <f t="shared" si="123"/>
        <v>8921.9166666666279</v>
      </c>
      <c r="L161" s="4">
        <f t="shared" si="124"/>
        <v>0.24426876568560241</v>
      </c>
      <c r="M161" s="4">
        <f t="shared" si="125"/>
        <v>44.324306261725724</v>
      </c>
      <c r="N161" s="4">
        <f t="shared" si="126"/>
        <v>2.9549537507817147</v>
      </c>
      <c r="O161" s="4">
        <f t="shared" si="127"/>
        <v>4.8882870841150483</v>
      </c>
      <c r="P161" s="4">
        <f t="shared" si="128"/>
        <v>4.9549537507817156</v>
      </c>
      <c r="Q161" s="4">
        <f t="shared" si="129"/>
        <v>74.324306261725738</v>
      </c>
      <c r="R161" s="4">
        <f t="shared" si="130"/>
        <v>283.35325690166553</v>
      </c>
      <c r="S161" s="4">
        <f t="shared" si="131"/>
        <v>1.6698846249372575E-2</v>
      </c>
      <c r="T161" s="4">
        <f t="shared" si="132"/>
        <v>23.436115616046088</v>
      </c>
      <c r="U161" s="4">
        <f t="shared" si="172"/>
        <v>0.40903738137806345</v>
      </c>
      <c r="V161" s="4">
        <f t="shared" si="133"/>
        <v>-209.02895063993981</v>
      </c>
      <c r="W161" s="4">
        <f t="shared" si="134"/>
        <v>-3.6482434206556578</v>
      </c>
      <c r="X161" s="4">
        <f t="shared" si="135"/>
        <v>-3.6482434206556578</v>
      </c>
      <c r="Y161" s="4">
        <f t="shared" si="136"/>
        <v>-3.6402568923169292</v>
      </c>
      <c r="Z161" s="4">
        <f t="shared" si="137"/>
        <v>-3.6402571457865931</v>
      </c>
      <c r="AA161" s="4">
        <f t="shared" si="138"/>
        <v>-3.6323284979672641</v>
      </c>
      <c r="AB161" s="4">
        <f t="shared" si="139"/>
        <v>-208.11709273861786</v>
      </c>
      <c r="AC161" s="4">
        <f t="shared" si="140"/>
        <v>75.236164163047675</v>
      </c>
      <c r="AD161" s="4">
        <f t="shared" si="141"/>
        <v>1.3131187812161458</v>
      </c>
      <c r="AE161" s="4">
        <f t="shared" si="142"/>
        <v>0.91185790132193745</v>
      </c>
      <c r="AF161" s="4">
        <f t="shared" si="143"/>
        <v>3.6474316052877498</v>
      </c>
      <c r="AG161" s="4">
        <f t="shared" si="144"/>
        <v>1.2910943385485181</v>
      </c>
      <c r="AH161" s="4">
        <f t="shared" si="145"/>
        <v>73.974256552064759</v>
      </c>
      <c r="AI161" s="4">
        <f t="shared" si="146"/>
        <v>4.9316171034709839</v>
      </c>
      <c r="AJ161" s="4">
        <f t="shared" si="147"/>
        <v>0.39476919338642447</v>
      </c>
      <c r="AK161" s="4">
        <f t="shared" si="148"/>
        <v>22.618608662825931</v>
      </c>
      <c r="AL161" s="4">
        <f t="shared" si="149"/>
        <v>-0.35004970966097915</v>
      </c>
      <c r="AM161" s="4">
        <f t="shared" si="150"/>
        <v>-0.35004970966097915</v>
      </c>
      <c r="AN161" s="4">
        <f t="shared" si="151"/>
        <v>-1.4001988386439166</v>
      </c>
      <c r="AO161" s="4">
        <f t="shared" si="152"/>
        <v>-5.0476304439316664</v>
      </c>
      <c r="AP161" s="4">
        <f t="shared" si="153"/>
        <v>4</v>
      </c>
      <c r="AQ161" s="4">
        <f t="shared" si="154"/>
        <v>2.5998011613560834</v>
      </c>
      <c r="AR161" s="4">
        <f t="shared" si="155"/>
        <v>12.043330019355935</v>
      </c>
      <c r="AS161" s="4">
        <f t="shared" si="156"/>
        <v>-4.3330019355935612E-2</v>
      </c>
      <c r="AT161" s="4">
        <f t="shared" si="157"/>
        <v>-1.1343772540709238E-2</v>
      </c>
      <c r="AU161" s="4">
        <f t="shared" si="158"/>
        <v>0.66264339751815549</v>
      </c>
      <c r="AV161" s="4">
        <f t="shared" si="159"/>
        <v>1.3027452799159964</v>
      </c>
      <c r="AW161" s="4">
        <f t="shared" si="160"/>
        <v>74.64180631977564</v>
      </c>
      <c r="AX161" s="4">
        <f t="shared" si="161"/>
        <v>8.2550453646537264E-3</v>
      </c>
      <c r="AY161" s="4">
        <f t="shared" si="162"/>
        <v>-0.20863825910285405</v>
      </c>
      <c r="AZ161" s="4">
        <f t="shared" si="163"/>
        <v>3.1020469743635224</v>
      </c>
      <c r="BA161" s="4">
        <f t="shared" si="164"/>
        <v>177.7341994823565</v>
      </c>
      <c r="BB161" s="4">
        <f t="shared" si="165"/>
        <v>7.2648783260596481</v>
      </c>
      <c r="BC161" s="4">
        <f t="shared" si="166"/>
        <v>4.7784516932962866</v>
      </c>
      <c r="BD161" s="4">
        <f t="shared" si="167"/>
        <v>19.308208345415583</v>
      </c>
      <c r="BE161" s="4">
        <f t="shared" si="168"/>
        <v>119.19848719684499</v>
      </c>
      <c r="BF161" s="4">
        <f t="shared" si="169"/>
        <v>60.801512803155006</v>
      </c>
      <c r="BG161" s="4">
        <f t="shared" si="170"/>
        <v>299.19848719684501</v>
      </c>
    </row>
    <row r="162" spans="1:59" x14ac:dyDescent="0.2">
      <c r="A162" s="3">
        <f t="shared" si="173"/>
        <v>45449</v>
      </c>
      <c r="B162" s="1">
        <f t="shared" si="171"/>
        <v>2024</v>
      </c>
      <c r="C162" s="1">
        <f t="shared" si="174"/>
        <v>6</v>
      </c>
      <c r="D162" s="1">
        <f t="shared" si="175"/>
        <v>6</v>
      </c>
      <c r="E162" s="1">
        <v>12</v>
      </c>
      <c r="F162" s="1">
        <f t="shared" si="118"/>
        <v>2024</v>
      </c>
      <c r="G162" s="1">
        <f t="shared" si="119"/>
        <v>6</v>
      </c>
      <c r="H162" s="1">
        <f t="shared" si="120"/>
        <v>10</v>
      </c>
      <c r="I162" s="1">
        <f t="shared" si="121"/>
        <v>20</v>
      </c>
      <c r="J162" s="1">
        <f t="shared" si="122"/>
        <v>-13</v>
      </c>
      <c r="K162" s="4">
        <f t="shared" si="123"/>
        <v>8922.9166666666279</v>
      </c>
      <c r="L162" s="4">
        <f t="shared" si="124"/>
        <v>0.24429614419347373</v>
      </c>
      <c r="M162" s="4">
        <f t="shared" si="125"/>
        <v>45.309953632764518</v>
      </c>
      <c r="N162" s="4">
        <f t="shared" si="126"/>
        <v>3.0206635755176348</v>
      </c>
      <c r="O162" s="4">
        <f t="shared" si="127"/>
        <v>4.9539969088509679</v>
      </c>
      <c r="P162" s="4">
        <f t="shared" si="128"/>
        <v>5.0206635755176343</v>
      </c>
      <c r="Q162" s="4">
        <f t="shared" si="129"/>
        <v>75.309953632764518</v>
      </c>
      <c r="R162" s="4">
        <f t="shared" si="130"/>
        <v>283.35330344512892</v>
      </c>
      <c r="S162" s="4">
        <f t="shared" si="131"/>
        <v>1.6698845154232259E-2</v>
      </c>
      <c r="T162" s="4">
        <f t="shared" si="132"/>
        <v>23.436115260125483</v>
      </c>
      <c r="U162" s="4">
        <f t="shared" si="172"/>
        <v>0.40903737516607702</v>
      </c>
      <c r="V162" s="4">
        <f t="shared" si="133"/>
        <v>-208.0433498123644</v>
      </c>
      <c r="W162" s="4">
        <f t="shared" si="134"/>
        <v>-3.6310414411040859</v>
      </c>
      <c r="X162" s="4">
        <f t="shared" si="135"/>
        <v>-3.6310414411040859</v>
      </c>
      <c r="Y162" s="4">
        <f t="shared" si="136"/>
        <v>-3.6233046814456831</v>
      </c>
      <c r="Z162" s="4">
        <f t="shared" si="137"/>
        <v>-3.6233049118611582</v>
      </c>
      <c r="AA162" s="4">
        <f t="shared" si="138"/>
        <v>-3.6156247131631467</v>
      </c>
      <c r="AB162" s="4">
        <f t="shared" si="139"/>
        <v>-207.16003636744716</v>
      </c>
      <c r="AC162" s="4">
        <f t="shared" si="140"/>
        <v>76.193267077681753</v>
      </c>
      <c r="AD162" s="4">
        <f t="shared" si="141"/>
        <v>1.3298233783569446</v>
      </c>
      <c r="AE162" s="4">
        <f t="shared" si="142"/>
        <v>0.88331344491723485</v>
      </c>
      <c r="AF162" s="4">
        <f t="shared" si="143"/>
        <v>3.5332537796689394</v>
      </c>
      <c r="AG162" s="4">
        <f t="shared" si="144"/>
        <v>1.3090948914604761</v>
      </c>
      <c r="AH162" s="4">
        <f t="shared" si="145"/>
        <v>75.00561226282187</v>
      </c>
      <c r="AI162" s="4">
        <f t="shared" si="146"/>
        <v>5.0003741508547916</v>
      </c>
      <c r="AJ162" s="4">
        <f t="shared" si="147"/>
        <v>0.39654579610120222</v>
      </c>
      <c r="AK162" s="4">
        <f t="shared" si="148"/>
        <v>22.720400500254183</v>
      </c>
      <c r="AL162" s="4">
        <f t="shared" si="149"/>
        <v>-0.30434136994264804</v>
      </c>
      <c r="AM162" s="4">
        <f t="shared" si="150"/>
        <v>-0.30434136994264804</v>
      </c>
      <c r="AN162" s="4">
        <f t="shared" si="151"/>
        <v>-1.2173654797705922</v>
      </c>
      <c r="AO162" s="4">
        <f t="shared" si="152"/>
        <v>-4.7506192594395316</v>
      </c>
      <c r="AP162" s="4">
        <f t="shared" si="153"/>
        <v>4</v>
      </c>
      <c r="AQ162" s="4">
        <f t="shared" si="154"/>
        <v>2.7826345202294078</v>
      </c>
      <c r="AR162" s="4">
        <f t="shared" si="155"/>
        <v>12.046377242003823</v>
      </c>
      <c r="AS162" s="4">
        <f t="shared" si="156"/>
        <v>-4.637724200382376E-2</v>
      </c>
      <c r="AT162" s="4">
        <f t="shared" si="157"/>
        <v>-1.2141533564414058E-2</v>
      </c>
      <c r="AU162" s="4">
        <f t="shared" si="158"/>
        <v>0.66264339751815549</v>
      </c>
      <c r="AV162" s="4">
        <f t="shared" si="159"/>
        <v>1.3044949766504719</v>
      </c>
      <c r="AW162" s="4">
        <f t="shared" si="160"/>
        <v>74.742056558088905</v>
      </c>
      <c r="AX162" s="4">
        <f t="shared" si="161"/>
        <v>8.8290072059403462E-3</v>
      </c>
      <c r="AY162" s="4">
        <f t="shared" si="162"/>
        <v>-0.20728309500759978</v>
      </c>
      <c r="AZ162" s="4">
        <f t="shared" si="163"/>
        <v>3.0990244273562952</v>
      </c>
      <c r="BA162" s="4">
        <f t="shared" si="164"/>
        <v>177.5610202954625</v>
      </c>
      <c r="BB162" s="4">
        <f t="shared" si="165"/>
        <v>7.2714569918035403</v>
      </c>
      <c r="BC162" s="4">
        <f t="shared" si="166"/>
        <v>4.7749202502002825</v>
      </c>
      <c r="BD162" s="4">
        <f t="shared" si="167"/>
        <v>19.317834233807364</v>
      </c>
      <c r="BE162" s="4">
        <f t="shared" si="168"/>
        <v>119.33506254085813</v>
      </c>
      <c r="BF162" s="4">
        <f t="shared" si="169"/>
        <v>60.664937459141868</v>
      </c>
      <c r="BG162" s="4">
        <f t="shared" si="170"/>
        <v>299.33506254085813</v>
      </c>
    </row>
    <row r="163" spans="1:59" x14ac:dyDescent="0.2">
      <c r="A163" s="3">
        <f t="shared" si="173"/>
        <v>45450</v>
      </c>
      <c r="B163" s="1">
        <f t="shared" si="171"/>
        <v>2024</v>
      </c>
      <c r="C163" s="1">
        <f t="shared" si="174"/>
        <v>6</v>
      </c>
      <c r="D163" s="1">
        <f t="shared" si="175"/>
        <v>7</v>
      </c>
      <c r="E163" s="1">
        <v>12</v>
      </c>
      <c r="F163" s="1">
        <f t="shared" si="118"/>
        <v>2024</v>
      </c>
      <c r="G163" s="1">
        <f t="shared" si="119"/>
        <v>6</v>
      </c>
      <c r="H163" s="1">
        <f t="shared" si="120"/>
        <v>10</v>
      </c>
      <c r="I163" s="1">
        <f t="shared" si="121"/>
        <v>20</v>
      </c>
      <c r="J163" s="1">
        <f t="shared" si="122"/>
        <v>-13</v>
      </c>
      <c r="K163" s="4">
        <f t="shared" si="123"/>
        <v>8923.9166666666279</v>
      </c>
      <c r="L163" s="4">
        <f t="shared" si="124"/>
        <v>0.24432352270134505</v>
      </c>
      <c r="M163" s="4">
        <f t="shared" si="125"/>
        <v>46.295601004268974</v>
      </c>
      <c r="N163" s="4">
        <f t="shared" si="126"/>
        <v>3.0863734002845984</v>
      </c>
      <c r="O163" s="4">
        <f t="shared" si="127"/>
        <v>5.019706733617932</v>
      </c>
      <c r="P163" s="4">
        <f t="shared" si="128"/>
        <v>5.0863734002845984</v>
      </c>
      <c r="Q163" s="4">
        <f t="shared" si="129"/>
        <v>76.295601004268974</v>
      </c>
      <c r="R163" s="4">
        <f t="shared" si="130"/>
        <v>283.3533499885923</v>
      </c>
      <c r="S163" s="4">
        <f t="shared" si="131"/>
        <v>1.6698844059091944E-2</v>
      </c>
      <c r="T163" s="4">
        <f t="shared" si="132"/>
        <v>23.436114904204882</v>
      </c>
      <c r="U163" s="4">
        <f t="shared" si="172"/>
        <v>0.40903736895409065</v>
      </c>
      <c r="V163" s="4">
        <f t="shared" si="133"/>
        <v>-207.05774898432333</v>
      </c>
      <c r="W163" s="4">
        <f t="shared" si="134"/>
        <v>-3.6138394615443867</v>
      </c>
      <c r="X163" s="4">
        <f t="shared" si="135"/>
        <v>-3.6138394615443867</v>
      </c>
      <c r="Y163" s="4">
        <f t="shared" si="136"/>
        <v>-3.6063546598313554</v>
      </c>
      <c r="Z163" s="4">
        <f t="shared" si="137"/>
        <v>-3.6063548684524651</v>
      </c>
      <c r="AA163" s="4">
        <f t="shared" si="138"/>
        <v>-3.5989252449148372</v>
      </c>
      <c r="AB163" s="4">
        <f t="shared" si="139"/>
        <v>-206.20322731670632</v>
      </c>
      <c r="AC163" s="4">
        <f t="shared" si="140"/>
        <v>77.150122671885981</v>
      </c>
      <c r="AD163" s="4">
        <f t="shared" si="141"/>
        <v>1.3465236589419352</v>
      </c>
      <c r="AE163" s="4">
        <f t="shared" si="142"/>
        <v>0.8545216676170071</v>
      </c>
      <c r="AF163" s="4">
        <f t="shared" si="143"/>
        <v>3.4180866704680284</v>
      </c>
      <c r="AG163" s="4">
        <f t="shared" si="144"/>
        <v>1.3271167106487252</v>
      </c>
      <c r="AH163" s="4">
        <f t="shared" si="145"/>
        <v>76.038186441456432</v>
      </c>
      <c r="AI163" s="4">
        <f t="shared" si="146"/>
        <v>5.0692124294304284</v>
      </c>
      <c r="AJ163" s="4">
        <f t="shared" si="147"/>
        <v>0.39820638232017486</v>
      </c>
      <c r="AK163" s="4">
        <f t="shared" si="148"/>
        <v>22.815545082118902</v>
      </c>
      <c r="AL163" s="4">
        <f t="shared" si="149"/>
        <v>-0.25741456281254216</v>
      </c>
      <c r="AM163" s="4">
        <f t="shared" si="150"/>
        <v>-0.25741456281254216</v>
      </c>
      <c r="AN163" s="4">
        <f t="shared" si="151"/>
        <v>-1.0296582512501686</v>
      </c>
      <c r="AO163" s="4">
        <f t="shared" si="152"/>
        <v>-4.447744921718197</v>
      </c>
      <c r="AP163" s="4">
        <f t="shared" si="153"/>
        <v>4</v>
      </c>
      <c r="AQ163" s="4">
        <f t="shared" si="154"/>
        <v>2.9703417487498314</v>
      </c>
      <c r="AR163" s="4">
        <f t="shared" si="155"/>
        <v>12.049505695812497</v>
      </c>
      <c r="AS163" s="4">
        <f t="shared" si="156"/>
        <v>-4.950569581249642E-2</v>
      </c>
      <c r="AT163" s="4">
        <f t="shared" si="157"/>
        <v>-1.2960560856282478E-2</v>
      </c>
      <c r="AU163" s="4">
        <f t="shared" si="158"/>
        <v>0.66264339751815549</v>
      </c>
      <c r="AV163" s="4">
        <f t="shared" si="159"/>
        <v>1.3061259003508199</v>
      </c>
      <c r="AW163" s="4">
        <f t="shared" si="160"/>
        <v>74.83550160282671</v>
      </c>
      <c r="AX163" s="4">
        <f t="shared" si="161"/>
        <v>9.4179840491256713E-3</v>
      </c>
      <c r="AY163" s="4">
        <f t="shared" si="162"/>
        <v>-0.206015159339349</v>
      </c>
      <c r="AZ163" s="4">
        <f t="shared" si="163"/>
        <v>3.0959094546817454</v>
      </c>
      <c r="BA163" s="4">
        <f t="shared" si="164"/>
        <v>177.38254550791223</v>
      </c>
      <c r="BB163" s="4">
        <f t="shared" si="165"/>
        <v>7.2776184610473944</v>
      </c>
      <c r="BC163" s="4">
        <f t="shared" si="166"/>
        <v>4.7718872347651029</v>
      </c>
      <c r="BD163" s="4">
        <f t="shared" si="167"/>
        <v>19.327124156859892</v>
      </c>
      <c r="BE163" s="4">
        <f t="shared" si="168"/>
        <v>119.46279279807315</v>
      </c>
      <c r="BF163" s="4">
        <f t="shared" si="169"/>
        <v>60.537207201926847</v>
      </c>
      <c r="BG163" s="4">
        <f t="shared" si="170"/>
        <v>299.46279279807317</v>
      </c>
    </row>
    <row r="164" spans="1:59" x14ac:dyDescent="0.2">
      <c r="A164" s="3">
        <f t="shared" si="173"/>
        <v>45451</v>
      </c>
      <c r="B164" s="1">
        <f t="shared" si="171"/>
        <v>2024</v>
      </c>
      <c r="C164" s="1">
        <f t="shared" si="174"/>
        <v>6</v>
      </c>
      <c r="D164" s="1">
        <f t="shared" si="175"/>
        <v>8</v>
      </c>
      <c r="E164" s="1">
        <v>12</v>
      </c>
      <c r="F164" s="1">
        <f t="shared" si="118"/>
        <v>2024</v>
      </c>
      <c r="G164" s="1">
        <f t="shared" si="119"/>
        <v>6</v>
      </c>
      <c r="H164" s="1">
        <f t="shared" si="120"/>
        <v>10</v>
      </c>
      <c r="I164" s="1">
        <f t="shared" si="121"/>
        <v>20</v>
      </c>
      <c r="J164" s="1">
        <f t="shared" si="122"/>
        <v>-13</v>
      </c>
      <c r="K164" s="4">
        <f t="shared" si="123"/>
        <v>8924.9166666666279</v>
      </c>
      <c r="L164" s="4">
        <f t="shared" si="124"/>
        <v>0.24435090120921638</v>
      </c>
      <c r="M164" s="4">
        <f t="shared" si="125"/>
        <v>47.28124837577343</v>
      </c>
      <c r="N164" s="4">
        <f t="shared" si="126"/>
        <v>3.152083225051562</v>
      </c>
      <c r="O164" s="4">
        <f t="shared" si="127"/>
        <v>5.0854165583848951</v>
      </c>
      <c r="P164" s="4">
        <f t="shared" si="128"/>
        <v>5.1520832250515625</v>
      </c>
      <c r="Q164" s="4">
        <f t="shared" si="129"/>
        <v>77.28124837577343</v>
      </c>
      <c r="R164" s="4">
        <f t="shared" si="130"/>
        <v>283.35339653205568</v>
      </c>
      <c r="S164" s="4">
        <f t="shared" si="131"/>
        <v>1.6698842963951629E-2</v>
      </c>
      <c r="T164" s="4">
        <f t="shared" si="132"/>
        <v>23.43611454828428</v>
      </c>
      <c r="U164" s="4">
        <f t="shared" si="172"/>
        <v>0.40903736274210428</v>
      </c>
      <c r="V164" s="4">
        <f t="shared" si="133"/>
        <v>-206.07214815628225</v>
      </c>
      <c r="W164" s="4">
        <f t="shared" si="134"/>
        <v>-3.5966374819846876</v>
      </c>
      <c r="X164" s="4">
        <f t="shared" si="135"/>
        <v>-3.5966374819846876</v>
      </c>
      <c r="Y164" s="4">
        <f t="shared" si="136"/>
        <v>-3.5894067553441511</v>
      </c>
      <c r="Z164" s="4">
        <f t="shared" si="137"/>
        <v>-3.5894069434259586</v>
      </c>
      <c r="AA164" s="4">
        <f t="shared" si="138"/>
        <v>-3.5822299505382995</v>
      </c>
      <c r="AB164" s="4">
        <f t="shared" si="139"/>
        <v>-205.24665741120219</v>
      </c>
      <c r="AC164" s="4">
        <f t="shared" si="140"/>
        <v>78.10673912085349</v>
      </c>
      <c r="AD164" s="4">
        <f t="shared" si="141"/>
        <v>1.3632197656551546</v>
      </c>
      <c r="AE164" s="4">
        <f t="shared" si="142"/>
        <v>0.82549074508006015</v>
      </c>
      <c r="AF164" s="4">
        <f t="shared" si="143"/>
        <v>3.3019629803202406</v>
      </c>
      <c r="AG164" s="4">
        <f t="shared" si="144"/>
        <v>1.3451583297389751</v>
      </c>
      <c r="AH164" s="4">
        <f t="shared" si="145"/>
        <v>77.071895070910401</v>
      </c>
      <c r="AI164" s="4">
        <f t="shared" si="146"/>
        <v>5.138126338060693</v>
      </c>
      <c r="AJ164" s="4">
        <f t="shared" si="147"/>
        <v>0.39975035380528107</v>
      </c>
      <c r="AK164" s="4">
        <f t="shared" si="148"/>
        <v>22.904008131904032</v>
      </c>
      <c r="AL164" s="4">
        <f t="shared" si="149"/>
        <v>-0.20935330486302917</v>
      </c>
      <c r="AM164" s="4">
        <f t="shared" si="150"/>
        <v>-0.20935330486302917</v>
      </c>
      <c r="AN164" s="4">
        <f t="shared" si="151"/>
        <v>-0.83741321945211666</v>
      </c>
      <c r="AO164" s="4">
        <f t="shared" si="152"/>
        <v>-4.1393761997723573</v>
      </c>
      <c r="AP164" s="4">
        <f t="shared" si="153"/>
        <v>4</v>
      </c>
      <c r="AQ164" s="4">
        <f t="shared" si="154"/>
        <v>3.1625867805478833</v>
      </c>
      <c r="AR164" s="4">
        <f t="shared" si="155"/>
        <v>12.052709779675798</v>
      </c>
      <c r="AS164" s="4">
        <f t="shared" si="156"/>
        <v>-5.2709779675797819E-2</v>
      </c>
      <c r="AT164" s="4">
        <f t="shared" si="157"/>
        <v>-1.3799388050151918E-2</v>
      </c>
      <c r="AU164" s="4">
        <f t="shared" si="158"/>
        <v>0.66264339751815549</v>
      </c>
      <c r="AV164" s="4">
        <f t="shared" si="159"/>
        <v>1.3076373533447969</v>
      </c>
      <c r="AW164" s="4">
        <f t="shared" si="160"/>
        <v>74.922101480314012</v>
      </c>
      <c r="AX164" s="4">
        <f t="shared" si="161"/>
        <v>1.0020967778878296E-2</v>
      </c>
      <c r="AY164" s="4">
        <f t="shared" si="162"/>
        <v>-0.20483501638010171</v>
      </c>
      <c r="AZ164" s="4">
        <f t="shared" si="163"/>
        <v>3.0927094852288679</v>
      </c>
      <c r="BA164" s="4">
        <f t="shared" si="164"/>
        <v>177.19920076369155</v>
      </c>
      <c r="BB164" s="4">
        <f t="shared" si="165"/>
        <v>7.2833580744105682</v>
      </c>
      <c r="BC164" s="4">
        <f t="shared" si="166"/>
        <v>4.7693517052652297</v>
      </c>
      <c r="BD164" s="4">
        <f t="shared" si="167"/>
        <v>19.336067854086366</v>
      </c>
      <c r="BE164" s="4">
        <f t="shared" si="168"/>
        <v>119.58161750202412</v>
      </c>
      <c r="BF164" s="4">
        <f t="shared" si="169"/>
        <v>60.418382497975884</v>
      </c>
      <c r="BG164" s="4">
        <f t="shared" si="170"/>
        <v>299.58161750202413</v>
      </c>
    </row>
    <row r="165" spans="1:59" x14ac:dyDescent="0.2">
      <c r="A165" s="3">
        <f t="shared" si="173"/>
        <v>45452</v>
      </c>
      <c r="B165" s="1">
        <f t="shared" si="171"/>
        <v>2024</v>
      </c>
      <c r="C165" s="1">
        <f t="shared" si="174"/>
        <v>6</v>
      </c>
      <c r="D165" s="1">
        <f t="shared" si="175"/>
        <v>9</v>
      </c>
      <c r="E165" s="1">
        <v>12</v>
      </c>
      <c r="F165" s="1">
        <f t="shared" si="118"/>
        <v>2024</v>
      </c>
      <c r="G165" s="1">
        <f t="shared" si="119"/>
        <v>6</v>
      </c>
      <c r="H165" s="1">
        <f t="shared" si="120"/>
        <v>10</v>
      </c>
      <c r="I165" s="1">
        <f t="shared" si="121"/>
        <v>20</v>
      </c>
      <c r="J165" s="1">
        <f t="shared" si="122"/>
        <v>-13</v>
      </c>
      <c r="K165" s="4">
        <f t="shared" si="123"/>
        <v>8925.9166666666279</v>
      </c>
      <c r="L165" s="4">
        <f t="shared" si="124"/>
        <v>0.2443782797170877</v>
      </c>
      <c r="M165" s="4">
        <f t="shared" si="125"/>
        <v>48.266895747277886</v>
      </c>
      <c r="N165" s="4">
        <f t="shared" si="126"/>
        <v>3.2177930498185257</v>
      </c>
      <c r="O165" s="4">
        <f t="shared" si="127"/>
        <v>5.1511263831518592</v>
      </c>
      <c r="P165" s="4">
        <f t="shared" si="128"/>
        <v>5.2177930498185248</v>
      </c>
      <c r="Q165" s="4">
        <f t="shared" si="129"/>
        <v>78.266895747277871</v>
      </c>
      <c r="R165" s="4">
        <f t="shared" si="130"/>
        <v>283.35344307551901</v>
      </c>
      <c r="S165" s="4">
        <f t="shared" si="131"/>
        <v>1.6698841868811314E-2</v>
      </c>
      <c r="T165" s="4">
        <f t="shared" si="132"/>
        <v>23.436114192363679</v>
      </c>
      <c r="U165" s="4">
        <f t="shared" si="172"/>
        <v>0.40903735653011791</v>
      </c>
      <c r="V165" s="4">
        <f t="shared" si="133"/>
        <v>-205.08654732824112</v>
      </c>
      <c r="W165" s="4">
        <f t="shared" si="134"/>
        <v>-3.5794355024249875</v>
      </c>
      <c r="X165" s="4">
        <f t="shared" si="135"/>
        <v>-3.5794355024249875</v>
      </c>
      <c r="Y165" s="4">
        <f t="shared" si="136"/>
        <v>-3.5724608953314387</v>
      </c>
      <c r="Z165" s="4">
        <f t="shared" si="137"/>
        <v>-3.5724610641205365</v>
      </c>
      <c r="AA165" s="4">
        <f t="shared" si="138"/>
        <v>-3.5655386863734084</v>
      </c>
      <c r="AB165" s="4">
        <f t="shared" si="139"/>
        <v>-204.290318419816</v>
      </c>
      <c r="AC165" s="4">
        <f t="shared" si="140"/>
        <v>79.063124655703007</v>
      </c>
      <c r="AD165" s="4">
        <f t="shared" si="141"/>
        <v>1.3799118421567256</v>
      </c>
      <c r="AE165" s="4">
        <f t="shared" si="142"/>
        <v>0.79622890842513527</v>
      </c>
      <c r="AF165" s="4">
        <f t="shared" si="143"/>
        <v>3.1849156337005411</v>
      </c>
      <c r="AG165" s="4">
        <f t="shared" si="144"/>
        <v>1.3632182462040006</v>
      </c>
      <c r="AH165" s="4">
        <f t="shared" si="145"/>
        <v>78.106652062715185</v>
      </c>
      <c r="AI165" s="4">
        <f t="shared" si="146"/>
        <v>5.2071101375143458</v>
      </c>
      <c r="AJ165" s="4">
        <f t="shared" si="147"/>
        <v>0.40117715554431377</v>
      </c>
      <c r="AK165" s="4">
        <f t="shared" si="148"/>
        <v>22.985757849752535</v>
      </c>
      <c r="AL165" s="4">
        <f t="shared" si="149"/>
        <v>-0.16024368456268689</v>
      </c>
      <c r="AM165" s="4">
        <f t="shared" si="150"/>
        <v>-0.16024368456268689</v>
      </c>
      <c r="AN165" s="4">
        <f t="shared" si="151"/>
        <v>-0.64097473825074758</v>
      </c>
      <c r="AO165" s="4">
        <f t="shared" si="152"/>
        <v>-3.8258903719512887</v>
      </c>
      <c r="AP165" s="4">
        <f t="shared" si="153"/>
        <v>4</v>
      </c>
      <c r="AQ165" s="4">
        <f t="shared" si="154"/>
        <v>3.3590252617492524</v>
      </c>
      <c r="AR165" s="4">
        <f t="shared" si="155"/>
        <v>12.055983754362488</v>
      </c>
      <c r="AS165" s="4">
        <f t="shared" si="156"/>
        <v>-5.5983754362486593E-2</v>
      </c>
      <c r="AT165" s="4">
        <f t="shared" si="157"/>
        <v>-1.4656512618796951E-2</v>
      </c>
      <c r="AU165" s="4">
        <f t="shared" si="158"/>
        <v>0.66264339751815549</v>
      </c>
      <c r="AV165" s="4">
        <f t="shared" si="159"/>
        <v>1.3090286978874215</v>
      </c>
      <c r="AW165" s="4">
        <f t="shared" si="160"/>
        <v>75.001819650454948</v>
      </c>
      <c r="AX165" s="4">
        <f t="shared" si="161"/>
        <v>1.0636932306957645E-2</v>
      </c>
      <c r="AY165" s="4">
        <f t="shared" si="162"/>
        <v>-0.2037431902975021</v>
      </c>
      <c r="AZ165" s="4">
        <f t="shared" si="163"/>
        <v>3.0894324613485078</v>
      </c>
      <c r="BA165" s="4">
        <f t="shared" si="164"/>
        <v>177.01144112598334</v>
      </c>
      <c r="BB165" s="4">
        <f t="shared" si="165"/>
        <v>7.2886714613388968</v>
      </c>
      <c r="BC165" s="4">
        <f t="shared" si="166"/>
        <v>4.7673122930235916</v>
      </c>
      <c r="BD165" s="4">
        <f t="shared" si="167"/>
        <v>19.344655215701387</v>
      </c>
      <c r="BE165" s="4">
        <f t="shared" si="168"/>
        <v>119.69148026284509</v>
      </c>
      <c r="BF165" s="4">
        <f t="shared" si="169"/>
        <v>60.30851973715491</v>
      </c>
      <c r="BG165" s="4">
        <f t="shared" si="170"/>
        <v>299.69148026284506</v>
      </c>
    </row>
    <row r="166" spans="1:59" x14ac:dyDescent="0.2">
      <c r="A166" s="3">
        <f t="shared" si="173"/>
        <v>45453</v>
      </c>
      <c r="B166" s="1">
        <f t="shared" si="171"/>
        <v>2024</v>
      </c>
      <c r="C166" s="1">
        <f t="shared" si="174"/>
        <v>6</v>
      </c>
      <c r="D166" s="1">
        <f t="shared" si="175"/>
        <v>10</v>
      </c>
      <c r="E166" s="1">
        <v>12</v>
      </c>
      <c r="F166" s="1">
        <f t="shared" si="118"/>
        <v>2024</v>
      </c>
      <c r="G166" s="1">
        <f t="shared" si="119"/>
        <v>6</v>
      </c>
      <c r="H166" s="1">
        <f t="shared" si="120"/>
        <v>10</v>
      </c>
      <c r="I166" s="1">
        <f t="shared" si="121"/>
        <v>20</v>
      </c>
      <c r="J166" s="1">
        <f t="shared" si="122"/>
        <v>-13</v>
      </c>
      <c r="K166" s="4">
        <f t="shared" si="123"/>
        <v>8926.9166666666279</v>
      </c>
      <c r="L166" s="4">
        <f t="shared" si="124"/>
        <v>0.24440565822495902</v>
      </c>
      <c r="M166" s="4">
        <f t="shared" si="125"/>
        <v>49.252543118782341</v>
      </c>
      <c r="N166" s="4">
        <f t="shared" si="126"/>
        <v>3.2835028745854893</v>
      </c>
      <c r="O166" s="4">
        <f t="shared" si="127"/>
        <v>5.2168362079188224</v>
      </c>
      <c r="P166" s="4">
        <f t="shared" si="128"/>
        <v>5.2835028745854888</v>
      </c>
      <c r="Q166" s="4">
        <f t="shared" si="129"/>
        <v>79.252543118782327</v>
      </c>
      <c r="R166" s="4">
        <f t="shared" si="130"/>
        <v>283.35348961898239</v>
      </c>
      <c r="S166" s="4">
        <f t="shared" si="131"/>
        <v>1.6698840773671002E-2</v>
      </c>
      <c r="T166" s="4">
        <f t="shared" si="132"/>
        <v>23.436113836443074</v>
      </c>
      <c r="U166" s="4">
        <f t="shared" si="172"/>
        <v>0.40903735031813149</v>
      </c>
      <c r="V166" s="4">
        <f t="shared" si="133"/>
        <v>-204.10094650020005</v>
      </c>
      <c r="W166" s="4">
        <f t="shared" si="134"/>
        <v>-3.5622335228652884</v>
      </c>
      <c r="X166" s="4">
        <f t="shared" si="135"/>
        <v>-3.5622335228652884</v>
      </c>
      <c r="Y166" s="4">
        <f t="shared" si="136"/>
        <v>-3.55551700664431</v>
      </c>
      <c r="Z166" s="4">
        <f t="shared" si="137"/>
        <v>-3.5555171573751534</v>
      </c>
      <c r="AA166" s="4">
        <f t="shared" si="138"/>
        <v>-3.5488513078271255</v>
      </c>
      <c r="AB166" s="4">
        <f t="shared" si="139"/>
        <v>-203.33420205797682</v>
      </c>
      <c r="AC166" s="4">
        <f t="shared" si="140"/>
        <v>80.019287561005569</v>
      </c>
      <c r="AD166" s="4">
        <f t="shared" si="141"/>
        <v>1.3966000330396902</v>
      </c>
      <c r="AE166" s="4">
        <f t="shared" si="142"/>
        <v>0.76674444222324212</v>
      </c>
      <c r="AF166" s="4">
        <f t="shared" si="143"/>
        <v>3.0669777688929685</v>
      </c>
      <c r="AG166" s="4">
        <f t="shared" si="144"/>
        <v>1.3812949237613701</v>
      </c>
      <c r="AH166" s="4">
        <f t="shared" si="145"/>
        <v>79.142369394371315</v>
      </c>
      <c r="AI166" s="4">
        <f t="shared" si="146"/>
        <v>5.2761579596247543</v>
      </c>
      <c r="AJ166" s="4">
        <f t="shared" si="147"/>
        <v>0.40248627643784324</v>
      </c>
      <c r="AK166" s="4">
        <f t="shared" si="148"/>
        <v>23.060764951824169</v>
      </c>
      <c r="AL166" s="4">
        <f t="shared" si="149"/>
        <v>-0.11017372441101259</v>
      </c>
      <c r="AM166" s="4">
        <f t="shared" si="150"/>
        <v>-0.11017372441101259</v>
      </c>
      <c r="AN166" s="4">
        <f t="shared" si="151"/>
        <v>-0.44069489764405034</v>
      </c>
      <c r="AO166" s="4">
        <f t="shared" si="152"/>
        <v>-3.5076726665370188</v>
      </c>
      <c r="AP166" s="4">
        <f t="shared" si="153"/>
        <v>4</v>
      </c>
      <c r="AQ166" s="4">
        <f t="shared" si="154"/>
        <v>3.5593051023559497</v>
      </c>
      <c r="AR166" s="4">
        <f t="shared" si="155"/>
        <v>12.059321751705932</v>
      </c>
      <c r="AS166" s="4">
        <f t="shared" si="156"/>
        <v>-5.9321751705931902E-2</v>
      </c>
      <c r="AT166" s="4">
        <f t="shared" si="157"/>
        <v>-1.553039827978612E-2</v>
      </c>
      <c r="AU166" s="4">
        <f t="shared" si="158"/>
        <v>0.66264339751815549</v>
      </c>
      <c r="AV166" s="4">
        <f t="shared" si="159"/>
        <v>1.3102993587722787</v>
      </c>
      <c r="AW166" s="4">
        <f t="shared" si="160"/>
        <v>75.074623156349631</v>
      </c>
      <c r="AX166" s="4">
        <f t="shared" si="161"/>
        <v>1.1264834823045248E-2</v>
      </c>
      <c r="AY166" s="4">
        <f t="shared" si="162"/>
        <v>-0.20274016481416324</v>
      </c>
      <c r="AZ166" s="4">
        <f t="shared" si="163"/>
        <v>3.0860868101781564</v>
      </c>
      <c r="BA166" s="4">
        <f t="shared" si="164"/>
        <v>176.8197494341992</v>
      </c>
      <c r="BB166" s="4">
        <f t="shared" si="165"/>
        <v>7.2935545524881942</v>
      </c>
      <c r="BC166" s="4">
        <f t="shared" si="166"/>
        <v>4.7657671992177377</v>
      </c>
      <c r="BD166" s="4">
        <f t="shared" si="167"/>
        <v>19.352876304194126</v>
      </c>
      <c r="BE166" s="4">
        <f t="shared" si="168"/>
        <v>119.79232888006349</v>
      </c>
      <c r="BF166" s="4">
        <f t="shared" si="169"/>
        <v>60.207671119936506</v>
      </c>
      <c r="BG166" s="4">
        <f t="shared" si="170"/>
        <v>299.79232888006351</v>
      </c>
    </row>
    <row r="167" spans="1:59" x14ac:dyDescent="0.2">
      <c r="A167" s="3">
        <f t="shared" si="173"/>
        <v>45454</v>
      </c>
      <c r="B167" s="1">
        <f t="shared" si="171"/>
        <v>2024</v>
      </c>
      <c r="C167" s="1">
        <f t="shared" si="174"/>
        <v>6</v>
      </c>
      <c r="D167" s="1">
        <f t="shared" si="175"/>
        <v>11</v>
      </c>
      <c r="E167" s="1">
        <v>12</v>
      </c>
      <c r="F167" s="1">
        <f t="shared" si="118"/>
        <v>2024</v>
      </c>
      <c r="G167" s="1">
        <f t="shared" si="119"/>
        <v>6</v>
      </c>
      <c r="H167" s="1">
        <f t="shared" si="120"/>
        <v>10</v>
      </c>
      <c r="I167" s="1">
        <f t="shared" si="121"/>
        <v>20</v>
      </c>
      <c r="J167" s="1">
        <f t="shared" si="122"/>
        <v>-13</v>
      </c>
      <c r="K167" s="4">
        <f t="shared" si="123"/>
        <v>8927.9166666666279</v>
      </c>
      <c r="L167" s="4">
        <f t="shared" si="124"/>
        <v>0.24443303673283034</v>
      </c>
      <c r="M167" s="4">
        <f t="shared" si="125"/>
        <v>50.238190489821136</v>
      </c>
      <c r="N167" s="4">
        <f t="shared" si="126"/>
        <v>3.3492126993214089</v>
      </c>
      <c r="O167" s="4">
        <f t="shared" si="127"/>
        <v>5.282546032654742</v>
      </c>
      <c r="P167" s="4">
        <f t="shared" si="128"/>
        <v>5.3492126993214093</v>
      </c>
      <c r="Q167" s="4">
        <f t="shared" si="129"/>
        <v>80.238190489821136</v>
      </c>
      <c r="R167" s="4">
        <f t="shared" si="130"/>
        <v>283.35353616244578</v>
      </c>
      <c r="S167" s="4">
        <f t="shared" si="131"/>
        <v>1.6698839678530687E-2</v>
      </c>
      <c r="T167" s="4">
        <f t="shared" si="132"/>
        <v>23.436113480522472</v>
      </c>
      <c r="U167" s="4">
        <f t="shared" si="172"/>
        <v>0.40903734410614512</v>
      </c>
      <c r="V167" s="4">
        <f t="shared" si="133"/>
        <v>-203.11534567262464</v>
      </c>
      <c r="W167" s="4">
        <f t="shared" si="134"/>
        <v>-3.5450315433137165</v>
      </c>
      <c r="X167" s="4">
        <f t="shared" si="135"/>
        <v>-3.5450315433137165</v>
      </c>
      <c r="Y167" s="4">
        <f t="shared" si="136"/>
        <v>-3.5385750156641493</v>
      </c>
      <c r="Z167" s="4">
        <f t="shared" si="137"/>
        <v>-3.5385751495554425</v>
      </c>
      <c r="AA167" s="4">
        <f t="shared" si="138"/>
        <v>-3.5321676694166557</v>
      </c>
      <c r="AB167" s="4">
        <f t="shared" si="139"/>
        <v>-202.37829999013456</v>
      </c>
      <c r="AC167" s="4">
        <f t="shared" si="140"/>
        <v>80.975236172311213</v>
      </c>
      <c r="AD167" s="4">
        <f t="shared" si="141"/>
        <v>1.413284483786841</v>
      </c>
      <c r="AE167" s="4">
        <f t="shared" si="142"/>
        <v>0.73704568249007707</v>
      </c>
      <c r="AF167" s="4">
        <f t="shared" si="143"/>
        <v>2.9481827299603083</v>
      </c>
      <c r="AG167" s="4">
        <f t="shared" si="144"/>
        <v>1.3993867948690923</v>
      </c>
      <c r="AH167" s="4">
        <f t="shared" si="145"/>
        <v>80.178957252338478</v>
      </c>
      <c r="AI167" s="4">
        <f t="shared" si="146"/>
        <v>5.3452638168225652</v>
      </c>
      <c r="AJ167" s="4">
        <f t="shared" si="147"/>
        <v>0.40367724993725729</v>
      </c>
      <c r="AK167" s="4">
        <f t="shared" si="148"/>
        <v>23.129002706852518</v>
      </c>
      <c r="AL167" s="4">
        <f t="shared" si="149"/>
        <v>-5.9233237482658296E-2</v>
      </c>
      <c r="AM167" s="4">
        <f t="shared" si="150"/>
        <v>-5.9233237482658296E-2</v>
      </c>
      <c r="AN167" s="4">
        <f t="shared" si="151"/>
        <v>-0.23693294993063319</v>
      </c>
      <c r="AO167" s="4">
        <f t="shared" si="152"/>
        <v>-3.1851156798909415</v>
      </c>
      <c r="AP167" s="4">
        <f t="shared" si="153"/>
        <v>4</v>
      </c>
      <c r="AQ167" s="4">
        <f t="shared" si="154"/>
        <v>3.7630670500693668</v>
      </c>
      <c r="AR167" s="4">
        <f t="shared" si="155"/>
        <v>12.062717784167823</v>
      </c>
      <c r="AS167" s="4">
        <f t="shared" si="156"/>
        <v>-6.2717784167823254E-2</v>
      </c>
      <c r="AT167" s="4">
        <f t="shared" si="157"/>
        <v>-1.6419477499255316E-2</v>
      </c>
      <c r="AU167" s="4">
        <f t="shared" si="158"/>
        <v>0.66264339751815549</v>
      </c>
      <c r="AV167" s="4">
        <f t="shared" si="159"/>
        <v>1.31144882575379</v>
      </c>
      <c r="AW167" s="4">
        <f t="shared" si="160"/>
        <v>75.140482763079874</v>
      </c>
      <c r="AX167" s="4">
        <f t="shared" si="161"/>
        <v>1.1903617062356878E-2</v>
      </c>
      <c r="AY167" s="4">
        <f t="shared" si="162"/>
        <v>-0.20182638290416832</v>
      </c>
      <c r="AZ167" s="4">
        <f t="shared" si="163"/>
        <v>3.0826814098481776</v>
      </c>
      <c r="BA167" s="4">
        <f t="shared" si="164"/>
        <v>176.62463436773893</v>
      </c>
      <c r="BB167" s="4">
        <f t="shared" si="165"/>
        <v>7.2980035914027921</v>
      </c>
      <c r="BC167" s="4">
        <f t="shared" si="166"/>
        <v>4.7647141927650312</v>
      </c>
      <c r="BD167" s="4">
        <f t="shared" si="167"/>
        <v>19.360721375570616</v>
      </c>
      <c r="BE167" s="4">
        <f t="shared" si="168"/>
        <v>119.88411544851799</v>
      </c>
      <c r="BF167" s="4">
        <f t="shared" si="169"/>
        <v>60.115884551482011</v>
      </c>
      <c r="BG167" s="4">
        <f t="shared" si="170"/>
        <v>299.884115448518</v>
      </c>
    </row>
    <row r="168" spans="1:59" x14ac:dyDescent="0.2">
      <c r="A168" s="3">
        <f t="shared" si="173"/>
        <v>45455</v>
      </c>
      <c r="B168" s="1">
        <f t="shared" si="171"/>
        <v>2024</v>
      </c>
      <c r="C168" s="1">
        <f t="shared" si="174"/>
        <v>6</v>
      </c>
      <c r="D168" s="1">
        <f t="shared" si="175"/>
        <v>12</v>
      </c>
      <c r="E168" s="1">
        <v>12</v>
      </c>
      <c r="F168" s="1">
        <f t="shared" si="118"/>
        <v>2024</v>
      </c>
      <c r="G168" s="1">
        <f t="shared" si="119"/>
        <v>6</v>
      </c>
      <c r="H168" s="1">
        <f t="shared" si="120"/>
        <v>10</v>
      </c>
      <c r="I168" s="1">
        <f t="shared" si="121"/>
        <v>20</v>
      </c>
      <c r="J168" s="1">
        <f t="shared" si="122"/>
        <v>-13</v>
      </c>
      <c r="K168" s="4">
        <f t="shared" si="123"/>
        <v>8928.9166666666279</v>
      </c>
      <c r="L168" s="4">
        <f t="shared" si="124"/>
        <v>0.24446041524070164</v>
      </c>
      <c r="M168" s="4">
        <f t="shared" si="125"/>
        <v>51.223837861791253</v>
      </c>
      <c r="N168" s="4">
        <f t="shared" si="126"/>
        <v>3.414922524119417</v>
      </c>
      <c r="O168" s="4">
        <f t="shared" si="127"/>
        <v>5.3482558574527506</v>
      </c>
      <c r="P168" s="4">
        <f t="shared" si="128"/>
        <v>5.414922524119417</v>
      </c>
      <c r="Q168" s="4">
        <f t="shared" si="129"/>
        <v>81.223837861791253</v>
      </c>
      <c r="R168" s="4">
        <f t="shared" si="130"/>
        <v>283.35358270590916</v>
      </c>
      <c r="S168" s="4">
        <f t="shared" si="131"/>
        <v>1.6698838583390371E-2</v>
      </c>
      <c r="T168" s="4">
        <f t="shared" si="132"/>
        <v>23.436113124601871</v>
      </c>
      <c r="U168" s="4">
        <f t="shared" si="172"/>
        <v>0.40903733789415875</v>
      </c>
      <c r="V168" s="4">
        <f t="shared" si="133"/>
        <v>-202.12974484411791</v>
      </c>
      <c r="W168" s="4">
        <f t="shared" si="134"/>
        <v>-3.5278295637458901</v>
      </c>
      <c r="X168" s="4">
        <f t="shared" si="135"/>
        <v>-3.5278295637458901</v>
      </c>
      <c r="Y168" s="4">
        <f t="shared" si="136"/>
        <v>-3.5216348482812223</v>
      </c>
      <c r="Z168" s="4">
        <f t="shared" si="137"/>
        <v>-3.5216349665323619</v>
      </c>
      <c r="AA168" s="4">
        <f t="shared" si="138"/>
        <v>-3.5154876247653348</v>
      </c>
      <c r="AB168" s="4">
        <f t="shared" si="139"/>
        <v>-201.42260382952412</v>
      </c>
      <c r="AC168" s="4">
        <f t="shared" si="140"/>
        <v>81.930978876385041</v>
      </c>
      <c r="AD168" s="4">
        <f t="shared" si="141"/>
        <v>1.4299653407748432</v>
      </c>
      <c r="AE168" s="4">
        <f t="shared" si="142"/>
        <v>0.70714101459378753</v>
      </c>
      <c r="AF168" s="4">
        <f t="shared" si="143"/>
        <v>2.8285640583751501</v>
      </c>
      <c r="AG168" s="4">
        <f t="shared" si="144"/>
        <v>1.4174922633642546</v>
      </c>
      <c r="AH168" s="4">
        <f t="shared" si="145"/>
        <v>81.216324183218347</v>
      </c>
      <c r="AI168" s="4">
        <f t="shared" si="146"/>
        <v>5.4144216122145563</v>
      </c>
      <c r="AJ168" s="4">
        <f t="shared" si="147"/>
        <v>0.40474965463431811</v>
      </c>
      <c r="AK168" s="4">
        <f t="shared" si="148"/>
        <v>23.19044696992411</v>
      </c>
      <c r="AL168" s="4">
        <f t="shared" si="149"/>
        <v>-7.5136785729057465E-3</v>
      </c>
      <c r="AM168" s="4">
        <f t="shared" si="150"/>
        <v>-7.5136785729057465E-3</v>
      </c>
      <c r="AN168" s="4">
        <f t="shared" si="151"/>
        <v>-3.0054714291622986E-2</v>
      </c>
      <c r="AO168" s="4">
        <f t="shared" si="152"/>
        <v>-2.8586187726667731</v>
      </c>
      <c r="AP168" s="4">
        <f t="shared" si="153"/>
        <v>4</v>
      </c>
      <c r="AQ168" s="4">
        <f t="shared" si="154"/>
        <v>3.969945285708377</v>
      </c>
      <c r="AR168" s="4">
        <f t="shared" si="155"/>
        <v>12.066165754761807</v>
      </c>
      <c r="AS168" s="4">
        <f t="shared" si="156"/>
        <v>-6.6165754761805751E-2</v>
      </c>
      <c r="AT168" s="4">
        <f t="shared" si="157"/>
        <v>-1.7322154089909402E-2</v>
      </c>
      <c r="AU168" s="4">
        <f t="shared" si="158"/>
        <v>0.66264339751815549</v>
      </c>
      <c r="AV168" s="4">
        <f t="shared" si="159"/>
        <v>1.3124766557491412</v>
      </c>
      <c r="AW168" s="4">
        <f t="shared" si="160"/>
        <v>75.199373083870441</v>
      </c>
      <c r="AX168" s="4">
        <f t="shared" si="161"/>
        <v>1.2552206590555552E-2</v>
      </c>
      <c r="AY168" s="4">
        <f t="shared" si="162"/>
        <v>-0.20100224651474052</v>
      </c>
      <c r="AZ168" s="4">
        <f t="shared" si="163"/>
        <v>3.0792255507357518</v>
      </c>
      <c r="BA168" s="4">
        <f t="shared" si="164"/>
        <v>176.42662822600511</v>
      </c>
      <c r="BB168" s="4">
        <f t="shared" si="165"/>
        <v>7.3020151454333675</v>
      </c>
      <c r="BC168" s="4">
        <f t="shared" si="166"/>
        <v>4.7641506093284391</v>
      </c>
      <c r="BD168" s="4">
        <f t="shared" si="167"/>
        <v>19.368180900195174</v>
      </c>
      <c r="BE168" s="4">
        <f t="shared" si="168"/>
        <v>119.96679645706797</v>
      </c>
      <c r="BF168" s="4">
        <f t="shared" si="169"/>
        <v>60.033203542932029</v>
      </c>
      <c r="BG168" s="4">
        <f t="shared" si="170"/>
        <v>299.96679645706797</v>
      </c>
    </row>
    <row r="169" spans="1:59" x14ac:dyDescent="0.2">
      <c r="A169" s="3">
        <f t="shared" si="173"/>
        <v>45456</v>
      </c>
      <c r="B169" s="1">
        <f t="shared" si="171"/>
        <v>2024</v>
      </c>
      <c r="C169" s="1">
        <f t="shared" si="174"/>
        <v>6</v>
      </c>
      <c r="D169" s="1">
        <f t="shared" si="175"/>
        <v>13</v>
      </c>
      <c r="E169" s="1">
        <v>12</v>
      </c>
      <c r="F169" s="1">
        <f t="shared" si="118"/>
        <v>2024</v>
      </c>
      <c r="G169" s="1">
        <f t="shared" si="119"/>
        <v>6</v>
      </c>
      <c r="H169" s="1">
        <f t="shared" si="120"/>
        <v>10</v>
      </c>
      <c r="I169" s="1">
        <f t="shared" si="121"/>
        <v>20</v>
      </c>
      <c r="J169" s="1">
        <f t="shared" si="122"/>
        <v>-13</v>
      </c>
      <c r="K169" s="4">
        <f t="shared" si="123"/>
        <v>8929.9166666666279</v>
      </c>
      <c r="L169" s="4">
        <f t="shared" si="124"/>
        <v>0.24448779374857296</v>
      </c>
      <c r="M169" s="4">
        <f t="shared" si="125"/>
        <v>52.209485233295709</v>
      </c>
      <c r="N169" s="4">
        <f t="shared" si="126"/>
        <v>3.4806323488863806</v>
      </c>
      <c r="O169" s="4">
        <f t="shared" si="127"/>
        <v>5.4139656822197137</v>
      </c>
      <c r="P169" s="4">
        <f t="shared" si="128"/>
        <v>5.4806323488863811</v>
      </c>
      <c r="Q169" s="4">
        <f t="shared" si="129"/>
        <v>82.209485233295709</v>
      </c>
      <c r="R169" s="4">
        <f t="shared" si="130"/>
        <v>283.35362924937255</v>
      </c>
      <c r="S169" s="4">
        <f t="shared" si="131"/>
        <v>1.6698837488250056E-2</v>
      </c>
      <c r="T169" s="4">
        <f t="shared" si="132"/>
        <v>23.436112768681269</v>
      </c>
      <c r="U169" s="4">
        <f t="shared" si="172"/>
        <v>0.40903733168217238</v>
      </c>
      <c r="V169" s="4">
        <f t="shared" si="133"/>
        <v>-201.14414401607684</v>
      </c>
      <c r="W169" s="4">
        <f t="shared" si="134"/>
        <v>-3.5106275841861909</v>
      </c>
      <c r="X169" s="4">
        <f t="shared" si="135"/>
        <v>-3.5106275841861909</v>
      </c>
      <c r="Y169" s="4">
        <f t="shared" si="136"/>
        <v>-3.504696429993333</v>
      </c>
      <c r="Z169" s="4">
        <f t="shared" si="137"/>
        <v>-3.5046965337809257</v>
      </c>
      <c r="AA169" s="4">
        <f t="shared" si="138"/>
        <v>-3.4988110267167394</v>
      </c>
      <c r="AB169" s="4">
        <f t="shared" si="139"/>
        <v>-200.46710514470348</v>
      </c>
      <c r="AC169" s="4">
        <f t="shared" si="140"/>
        <v>82.886524104669064</v>
      </c>
      <c r="AD169" s="4">
        <f t="shared" si="141"/>
        <v>1.4466427511601203</v>
      </c>
      <c r="AE169" s="4">
        <f t="shared" si="142"/>
        <v>0.67703887137335528</v>
      </c>
      <c r="AF169" s="4">
        <f t="shared" si="143"/>
        <v>2.7081554854934211</v>
      </c>
      <c r="AG169" s="4">
        <f t="shared" si="144"/>
        <v>1.4356097070582443</v>
      </c>
      <c r="AH169" s="4">
        <f t="shared" si="145"/>
        <v>82.254377242449863</v>
      </c>
      <c r="AI169" s="4">
        <f t="shared" si="146"/>
        <v>5.4836251494966577</v>
      </c>
      <c r="AJ169" s="4">
        <f t="shared" si="147"/>
        <v>0.4057031147886947</v>
      </c>
      <c r="AK169" s="4">
        <f t="shared" si="148"/>
        <v>23.245076212703779</v>
      </c>
      <c r="AL169" s="4">
        <f t="shared" si="149"/>
        <v>4.4892009154153811E-2</v>
      </c>
      <c r="AM169" s="4">
        <f t="shared" si="150"/>
        <v>4.4892009154153811E-2</v>
      </c>
      <c r="AN169" s="4">
        <f t="shared" si="151"/>
        <v>0.17956803661661525</v>
      </c>
      <c r="AO169" s="4">
        <f t="shared" si="152"/>
        <v>-2.5285874488768059</v>
      </c>
      <c r="AP169" s="4">
        <f t="shared" si="153"/>
        <v>4</v>
      </c>
      <c r="AQ169" s="4">
        <f t="shared" si="154"/>
        <v>4.1795680366166152</v>
      </c>
      <c r="AR169" s="4">
        <f t="shared" si="155"/>
        <v>12.069659467276944</v>
      </c>
      <c r="AS169" s="4">
        <f t="shared" si="156"/>
        <v>-6.9659467276943943E-2</v>
      </c>
      <c r="AT169" s="4">
        <f t="shared" si="157"/>
        <v>-1.8236805887518807E-2</v>
      </c>
      <c r="AU169" s="4">
        <f t="shared" si="158"/>
        <v>0.66264339751815549</v>
      </c>
      <c r="AV169" s="4">
        <f t="shared" si="159"/>
        <v>1.3133824747767449</v>
      </c>
      <c r="AW169" s="4">
        <f t="shared" si="160"/>
        <v>75.251272691154782</v>
      </c>
      <c r="AX169" s="4">
        <f t="shared" si="161"/>
        <v>1.3209518098192388E-2</v>
      </c>
      <c r="AY169" s="4">
        <f t="shared" si="162"/>
        <v>-0.20026811632189551</v>
      </c>
      <c r="AZ169" s="4">
        <f t="shared" si="163"/>
        <v>3.0757288920663273</v>
      </c>
      <c r="BA169" s="4">
        <f t="shared" si="164"/>
        <v>176.22628444184926</v>
      </c>
      <c r="BB169" s="4">
        <f t="shared" si="165"/>
        <v>7.3055861157888602</v>
      </c>
      <c r="BC169" s="4">
        <f t="shared" si="166"/>
        <v>4.7640733514880838</v>
      </c>
      <c r="BD169" s="4">
        <f t="shared" si="167"/>
        <v>19.375245583065805</v>
      </c>
      <c r="BE169" s="4">
        <f t="shared" si="168"/>
        <v>120.04033287870345</v>
      </c>
      <c r="BF169" s="4">
        <f t="shared" si="169"/>
        <v>59.959667121296548</v>
      </c>
      <c r="BG169" s="4">
        <f t="shared" si="170"/>
        <v>300.04033287870345</v>
      </c>
    </row>
    <row r="170" spans="1:59" x14ac:dyDescent="0.2">
      <c r="A170" s="3">
        <f t="shared" si="173"/>
        <v>45457</v>
      </c>
      <c r="B170" s="1">
        <f t="shared" si="171"/>
        <v>2024</v>
      </c>
      <c r="C170" s="1">
        <f t="shared" si="174"/>
        <v>6</v>
      </c>
      <c r="D170" s="1">
        <f t="shared" si="175"/>
        <v>14</v>
      </c>
      <c r="E170" s="1">
        <v>12</v>
      </c>
      <c r="F170" s="1">
        <f t="shared" si="118"/>
        <v>2024</v>
      </c>
      <c r="G170" s="1">
        <f t="shared" si="119"/>
        <v>6</v>
      </c>
      <c r="H170" s="1">
        <f t="shared" si="120"/>
        <v>10</v>
      </c>
      <c r="I170" s="1">
        <f t="shared" si="121"/>
        <v>20</v>
      </c>
      <c r="J170" s="1">
        <f t="shared" si="122"/>
        <v>-13</v>
      </c>
      <c r="K170" s="4">
        <f t="shared" si="123"/>
        <v>8930.9166666666279</v>
      </c>
      <c r="L170" s="4">
        <f t="shared" si="124"/>
        <v>0.24451517225644429</v>
      </c>
      <c r="M170" s="4">
        <f t="shared" si="125"/>
        <v>53.195132604800165</v>
      </c>
      <c r="N170" s="4">
        <f t="shared" si="126"/>
        <v>3.5463421736533443</v>
      </c>
      <c r="O170" s="4">
        <f t="shared" si="127"/>
        <v>5.4796755069866778</v>
      </c>
      <c r="P170" s="4">
        <f t="shared" si="128"/>
        <v>5.5463421736533434</v>
      </c>
      <c r="Q170" s="4">
        <f t="shared" si="129"/>
        <v>83.19513260480015</v>
      </c>
      <c r="R170" s="4">
        <f t="shared" si="130"/>
        <v>283.35367579283593</v>
      </c>
      <c r="S170" s="4">
        <f t="shared" si="131"/>
        <v>1.6698836393109741E-2</v>
      </c>
      <c r="T170" s="4">
        <f t="shared" si="132"/>
        <v>23.436112412760664</v>
      </c>
      <c r="U170" s="4">
        <f t="shared" si="172"/>
        <v>0.4090373254701859</v>
      </c>
      <c r="V170" s="4">
        <f t="shared" si="133"/>
        <v>-200.15854318803576</v>
      </c>
      <c r="W170" s="4">
        <f t="shared" si="134"/>
        <v>-3.4934256046264918</v>
      </c>
      <c r="X170" s="4">
        <f t="shared" si="135"/>
        <v>-3.4934256046264918</v>
      </c>
      <c r="Y170" s="4">
        <f t="shared" si="136"/>
        <v>-3.4877596858444369</v>
      </c>
      <c r="Z170" s="4">
        <f t="shared" si="137"/>
        <v>-3.4877597763188923</v>
      </c>
      <c r="AA170" s="4">
        <f t="shared" si="138"/>
        <v>-3.4821377272911715</v>
      </c>
      <c r="AB170" s="4">
        <f t="shared" si="139"/>
        <v>-199.51179545706054</v>
      </c>
      <c r="AC170" s="4">
        <f t="shared" si="140"/>
        <v>83.841880335775386</v>
      </c>
      <c r="AD170" s="4">
        <f t="shared" si="141"/>
        <v>1.4633168629223694</v>
      </c>
      <c r="AE170" s="4">
        <f t="shared" si="142"/>
        <v>0.64674773097523541</v>
      </c>
      <c r="AF170" s="4">
        <f t="shared" si="143"/>
        <v>2.5869909239009417</v>
      </c>
      <c r="AG170" s="4">
        <f t="shared" si="144"/>
        <v>1.4537374805805376</v>
      </c>
      <c r="AH170" s="4">
        <f t="shared" si="145"/>
        <v>83.293022157246284</v>
      </c>
      <c r="AI170" s="4">
        <f t="shared" si="146"/>
        <v>5.5528681438164194</v>
      </c>
      <c r="AJ170" s="4">
        <f t="shared" si="147"/>
        <v>0.40653730081006262</v>
      </c>
      <c r="AK170" s="4">
        <f t="shared" si="148"/>
        <v>23.292871551056972</v>
      </c>
      <c r="AL170" s="4">
        <f t="shared" si="149"/>
        <v>9.7889552446133621E-2</v>
      </c>
      <c r="AM170" s="4">
        <f t="shared" si="150"/>
        <v>9.7889552446133621E-2</v>
      </c>
      <c r="AN170" s="4">
        <f t="shared" si="151"/>
        <v>0.39155820978453448</v>
      </c>
      <c r="AO170" s="4">
        <f t="shared" si="152"/>
        <v>-2.1954327141164072</v>
      </c>
      <c r="AP170" s="4">
        <f t="shared" si="153"/>
        <v>4</v>
      </c>
      <c r="AQ170" s="4">
        <f t="shared" si="154"/>
        <v>4.3915582097845345</v>
      </c>
      <c r="AR170" s="4">
        <f t="shared" si="155"/>
        <v>12.073192636829742</v>
      </c>
      <c r="AS170" s="4">
        <f t="shared" si="156"/>
        <v>-7.3192636829741531E-2</v>
      </c>
      <c r="AT170" s="4">
        <f t="shared" si="157"/>
        <v>-1.9161787513431811E-2</v>
      </c>
      <c r="AU170" s="4">
        <f t="shared" si="158"/>
        <v>0.66264339751815549</v>
      </c>
      <c r="AV170" s="4">
        <f t="shared" si="159"/>
        <v>1.3141659796192748</v>
      </c>
      <c r="AW170" s="4">
        <f t="shared" si="160"/>
        <v>75.296164211859804</v>
      </c>
      <c r="AX170" s="4">
        <f t="shared" si="161"/>
        <v>1.3874454713949321E-2</v>
      </c>
      <c r="AY170" s="4">
        <f t="shared" si="162"/>
        <v>-0.19962431150586774</v>
      </c>
      <c r="AZ170" s="4">
        <f t="shared" si="163"/>
        <v>3.0722014141597738</v>
      </c>
      <c r="BA170" s="4">
        <f t="shared" si="164"/>
        <v>176.02417484547811</v>
      </c>
      <c r="BB170" s="4">
        <f t="shared" si="165"/>
        <v>7.3087137467332779</v>
      </c>
      <c r="BC170" s="4">
        <f t="shared" si="166"/>
        <v>4.7644788900964636</v>
      </c>
      <c r="BD170" s="4">
        <f t="shared" si="167"/>
        <v>19.38190638356302</v>
      </c>
      <c r="BE170" s="4">
        <f t="shared" si="168"/>
        <v>120.10469025300786</v>
      </c>
      <c r="BF170" s="4">
        <f t="shared" si="169"/>
        <v>59.89530974699214</v>
      </c>
      <c r="BG170" s="4">
        <f t="shared" si="170"/>
        <v>300.10469025300785</v>
      </c>
    </row>
    <row r="171" spans="1:59" x14ac:dyDescent="0.2">
      <c r="A171" s="3">
        <f t="shared" si="173"/>
        <v>45458</v>
      </c>
      <c r="B171" s="1">
        <f t="shared" si="171"/>
        <v>2024</v>
      </c>
      <c r="C171" s="1">
        <f t="shared" si="174"/>
        <v>6</v>
      </c>
      <c r="D171" s="1">
        <f t="shared" si="175"/>
        <v>15</v>
      </c>
      <c r="E171" s="1">
        <v>12</v>
      </c>
      <c r="F171" s="1">
        <f t="shared" si="118"/>
        <v>2024</v>
      </c>
      <c r="G171" s="1">
        <f t="shared" si="119"/>
        <v>6</v>
      </c>
      <c r="H171" s="1">
        <f t="shared" si="120"/>
        <v>10</v>
      </c>
      <c r="I171" s="1">
        <f t="shared" si="121"/>
        <v>20</v>
      </c>
      <c r="J171" s="1">
        <f t="shared" si="122"/>
        <v>-13</v>
      </c>
      <c r="K171" s="4">
        <f t="shared" si="123"/>
        <v>8931.9166666666279</v>
      </c>
      <c r="L171" s="4">
        <f t="shared" si="124"/>
        <v>0.24454255076431561</v>
      </c>
      <c r="M171" s="4">
        <f t="shared" si="125"/>
        <v>54.180779976304621</v>
      </c>
      <c r="N171" s="4">
        <f t="shared" si="126"/>
        <v>3.6120519984203079</v>
      </c>
      <c r="O171" s="4">
        <f t="shared" si="127"/>
        <v>5.545385331753641</v>
      </c>
      <c r="P171" s="4">
        <f t="shared" si="128"/>
        <v>5.6120519984203074</v>
      </c>
      <c r="Q171" s="4">
        <f t="shared" si="129"/>
        <v>84.180779976304606</v>
      </c>
      <c r="R171" s="4">
        <f t="shared" si="130"/>
        <v>283.35372233629931</v>
      </c>
      <c r="S171" s="4">
        <f t="shared" si="131"/>
        <v>1.6698835297969426E-2</v>
      </c>
      <c r="T171" s="4">
        <f t="shared" si="132"/>
        <v>23.436112056840063</v>
      </c>
      <c r="U171" s="4">
        <f t="shared" si="172"/>
        <v>0.40903731925819953</v>
      </c>
      <c r="V171" s="4">
        <f t="shared" si="133"/>
        <v>-199.17294235999469</v>
      </c>
      <c r="W171" s="4">
        <f t="shared" si="134"/>
        <v>-3.4762236250667926</v>
      </c>
      <c r="X171" s="4">
        <f t="shared" si="135"/>
        <v>-3.4762236250667926</v>
      </c>
      <c r="Y171" s="4">
        <f t="shared" si="136"/>
        <v>-3.4708245404833242</v>
      </c>
      <c r="Z171" s="4">
        <f t="shared" si="137"/>
        <v>-3.4708246187655352</v>
      </c>
      <c r="AA171" s="4">
        <f t="shared" si="138"/>
        <v>-3.4654675777603634</v>
      </c>
      <c r="AB171" s="4">
        <f t="shared" si="139"/>
        <v>-198.55666624509325</v>
      </c>
      <c r="AC171" s="4">
        <f t="shared" si="140"/>
        <v>84.797056091206059</v>
      </c>
      <c r="AD171" s="4">
        <f t="shared" si="141"/>
        <v>1.4799878247898588</v>
      </c>
      <c r="AE171" s="4">
        <f t="shared" si="142"/>
        <v>0.61627611490145284</v>
      </c>
      <c r="AF171" s="4">
        <f t="shared" si="143"/>
        <v>2.4651044596058114</v>
      </c>
      <c r="AG171" s="4">
        <f t="shared" si="144"/>
        <v>1.4718739181640315</v>
      </c>
      <c r="AH171" s="4">
        <f t="shared" si="145"/>
        <v>84.332163486182921</v>
      </c>
      <c r="AI171" s="4">
        <f t="shared" si="146"/>
        <v>5.6221442324121949</v>
      </c>
      <c r="AJ171" s="4">
        <f t="shared" si="147"/>
        <v>0.40725192967412899</v>
      </c>
      <c r="AK171" s="4">
        <f t="shared" si="148"/>
        <v>23.333816768886201</v>
      </c>
      <c r="AL171" s="4">
        <f t="shared" si="149"/>
        <v>0.15138350987831473</v>
      </c>
      <c r="AM171" s="4">
        <f t="shared" si="150"/>
        <v>0.15138350987831473</v>
      </c>
      <c r="AN171" s="4">
        <f t="shared" si="151"/>
        <v>0.6055340395132589</v>
      </c>
      <c r="AO171" s="4">
        <f t="shared" si="152"/>
        <v>-1.8595704200925525</v>
      </c>
      <c r="AP171" s="4">
        <f t="shared" si="153"/>
        <v>4</v>
      </c>
      <c r="AQ171" s="4">
        <f t="shared" si="154"/>
        <v>4.6055340395132589</v>
      </c>
      <c r="AR171" s="4">
        <f t="shared" si="155"/>
        <v>12.076758900658554</v>
      </c>
      <c r="AS171" s="4">
        <f t="shared" si="156"/>
        <v>-7.6758900658553841E-2</v>
      </c>
      <c r="AT171" s="4">
        <f t="shared" si="157"/>
        <v>-2.0095433200545125E-2</v>
      </c>
      <c r="AU171" s="4">
        <f t="shared" si="158"/>
        <v>0.66264339751815549</v>
      </c>
      <c r="AV171" s="4">
        <f t="shared" si="159"/>
        <v>1.3148269391664886</v>
      </c>
      <c r="AW171" s="4">
        <f t="shared" si="160"/>
        <v>75.334034404344038</v>
      </c>
      <c r="AX171" s="4">
        <f t="shared" si="161"/>
        <v>1.4545909324661195E-2</v>
      </c>
      <c r="AY171" s="4">
        <f t="shared" si="162"/>
        <v>-0.19907110956082719</v>
      </c>
      <c r="AZ171" s="4">
        <f t="shared" si="163"/>
        <v>3.0686533668167439</v>
      </c>
      <c r="BA171" s="4">
        <f t="shared" si="164"/>
        <v>175.82088670720989</v>
      </c>
      <c r="BB171" s="4">
        <f t="shared" si="165"/>
        <v>7.3113956338027757</v>
      </c>
      <c r="BC171" s="4">
        <f t="shared" si="166"/>
        <v>4.7653632668557782</v>
      </c>
      <c r="BD171" s="4">
        <f t="shared" si="167"/>
        <v>19.388154534461329</v>
      </c>
      <c r="BE171" s="4">
        <f t="shared" si="168"/>
        <v>120.15983875907955</v>
      </c>
      <c r="BF171" s="4">
        <f t="shared" si="169"/>
        <v>59.840161240920452</v>
      </c>
      <c r="BG171" s="4">
        <f t="shared" si="170"/>
        <v>300.15983875907955</v>
      </c>
    </row>
    <row r="172" spans="1:59" x14ac:dyDescent="0.2">
      <c r="A172" s="3">
        <f t="shared" si="173"/>
        <v>45459</v>
      </c>
      <c r="B172" s="1">
        <f t="shared" si="171"/>
        <v>2024</v>
      </c>
      <c r="C172" s="1">
        <f t="shared" si="174"/>
        <v>6</v>
      </c>
      <c r="D172" s="1">
        <f t="shared" si="175"/>
        <v>16</v>
      </c>
      <c r="E172" s="1">
        <v>12</v>
      </c>
      <c r="F172" s="1">
        <f t="shared" si="118"/>
        <v>2024</v>
      </c>
      <c r="G172" s="1">
        <f t="shared" si="119"/>
        <v>6</v>
      </c>
      <c r="H172" s="1">
        <f t="shared" si="120"/>
        <v>10</v>
      </c>
      <c r="I172" s="1">
        <f t="shared" si="121"/>
        <v>20</v>
      </c>
      <c r="J172" s="1">
        <f t="shared" si="122"/>
        <v>-13</v>
      </c>
      <c r="K172" s="4">
        <f t="shared" si="123"/>
        <v>8932.9166666666279</v>
      </c>
      <c r="L172" s="4">
        <f t="shared" si="124"/>
        <v>0.24456992927218693</v>
      </c>
      <c r="M172" s="4">
        <f t="shared" si="125"/>
        <v>55.166427347343415</v>
      </c>
      <c r="N172" s="4">
        <f t="shared" si="126"/>
        <v>3.6777618231562275</v>
      </c>
      <c r="O172" s="4">
        <f t="shared" si="127"/>
        <v>5.6110951564895606</v>
      </c>
      <c r="P172" s="4">
        <f t="shared" si="128"/>
        <v>5.6777618231562279</v>
      </c>
      <c r="Q172" s="4">
        <f t="shared" si="129"/>
        <v>85.166427347343415</v>
      </c>
      <c r="R172" s="4">
        <f t="shared" si="130"/>
        <v>283.3537688797627</v>
      </c>
      <c r="S172" s="4">
        <f t="shared" si="131"/>
        <v>1.669883420282911E-2</v>
      </c>
      <c r="T172" s="4">
        <f t="shared" si="132"/>
        <v>23.436111700919461</v>
      </c>
      <c r="U172" s="4">
        <f t="shared" si="172"/>
        <v>0.40903731304621316</v>
      </c>
      <c r="V172" s="4">
        <f t="shared" si="133"/>
        <v>-198.18734153241928</v>
      </c>
      <c r="W172" s="4">
        <f t="shared" si="134"/>
        <v>-3.4590216455152207</v>
      </c>
      <c r="X172" s="4">
        <f t="shared" si="135"/>
        <v>-3.4590216455152207</v>
      </c>
      <c r="Y172" s="4">
        <f t="shared" si="136"/>
        <v>-3.4538909181823052</v>
      </c>
      <c r="Z172" s="4">
        <f t="shared" si="137"/>
        <v>-3.4538909853604243</v>
      </c>
      <c r="AA172" s="4">
        <f t="shared" si="138"/>
        <v>-3.4488004286827749</v>
      </c>
      <c r="AB172" s="4">
        <f t="shared" si="139"/>
        <v>-197.60170894643207</v>
      </c>
      <c r="AC172" s="4">
        <f t="shared" si="140"/>
        <v>85.752059933330628</v>
      </c>
      <c r="AD172" s="4">
        <f t="shared" si="141"/>
        <v>1.4966557862041285</v>
      </c>
      <c r="AE172" s="4">
        <f t="shared" si="142"/>
        <v>0.58563258598721291</v>
      </c>
      <c r="AF172" s="4">
        <f t="shared" si="143"/>
        <v>2.3425303439488516</v>
      </c>
      <c r="AG172" s="4">
        <f t="shared" si="144"/>
        <v>1.4900173365347305</v>
      </c>
      <c r="AH172" s="4">
        <f t="shared" si="145"/>
        <v>85.371704784764091</v>
      </c>
      <c r="AI172" s="4">
        <f t="shared" si="146"/>
        <v>5.6914469856509395</v>
      </c>
      <c r="AJ172" s="4">
        <f t="shared" si="147"/>
        <v>0.40784676528184305</v>
      </c>
      <c r="AK172" s="4">
        <f t="shared" si="148"/>
        <v>23.367898338712319</v>
      </c>
      <c r="AL172" s="4">
        <f t="shared" si="149"/>
        <v>0.20527743742067628</v>
      </c>
      <c r="AM172" s="4">
        <f t="shared" si="150"/>
        <v>0.20527743742067628</v>
      </c>
      <c r="AN172" s="4">
        <f t="shared" si="151"/>
        <v>0.82110974968270511</v>
      </c>
      <c r="AO172" s="4">
        <f t="shared" si="152"/>
        <v>-1.5214205942661465</v>
      </c>
      <c r="AP172" s="4">
        <f t="shared" si="153"/>
        <v>4</v>
      </c>
      <c r="AQ172" s="4">
        <f t="shared" si="154"/>
        <v>4.8211097496827051</v>
      </c>
      <c r="AR172" s="4">
        <f t="shared" si="155"/>
        <v>12.080351829161378</v>
      </c>
      <c r="AS172" s="4">
        <f t="shared" si="156"/>
        <v>-8.0351829161378951E-2</v>
      </c>
      <c r="AT172" s="4">
        <f t="shared" si="157"/>
        <v>-2.1036059682990851E-2</v>
      </c>
      <c r="AU172" s="4">
        <f t="shared" si="158"/>
        <v>0.66264339751815549</v>
      </c>
      <c r="AV172" s="4">
        <f t="shared" si="159"/>
        <v>1.3153651954253669</v>
      </c>
      <c r="AW172" s="4">
        <f t="shared" si="160"/>
        <v>75.364874216274259</v>
      </c>
      <c r="AX172" s="4">
        <f t="shared" si="161"/>
        <v>1.5222765906772819E-2</v>
      </c>
      <c r="AY172" s="4">
        <f t="shared" si="162"/>
        <v>-0.19860874613057861</v>
      </c>
      <c r="AZ172" s="4">
        <f t="shared" si="163"/>
        <v>3.0650952143305563</v>
      </c>
      <c r="BA172" s="4">
        <f t="shared" si="164"/>
        <v>175.61701958688735</v>
      </c>
      <c r="BB172" s="4">
        <f t="shared" si="165"/>
        <v>7.3136297310345277</v>
      </c>
      <c r="BC172" s="4">
        <f t="shared" si="166"/>
        <v>4.7667220981268503</v>
      </c>
      <c r="BD172" s="4">
        <f t="shared" si="167"/>
        <v>19.393981560195904</v>
      </c>
      <c r="BE172" s="4">
        <f t="shared" si="168"/>
        <v>120.20575327934978</v>
      </c>
      <c r="BF172" s="4">
        <f t="shared" si="169"/>
        <v>59.794246720650222</v>
      </c>
      <c r="BG172" s="4">
        <f t="shared" si="170"/>
        <v>300.20575327934978</v>
      </c>
    </row>
    <row r="173" spans="1:59" x14ac:dyDescent="0.2">
      <c r="A173" s="3">
        <f t="shared" si="173"/>
        <v>45460</v>
      </c>
      <c r="B173" s="1">
        <f t="shared" si="171"/>
        <v>2024</v>
      </c>
      <c r="C173" s="1">
        <f t="shared" si="174"/>
        <v>6</v>
      </c>
      <c r="D173" s="1">
        <f t="shared" si="175"/>
        <v>17</v>
      </c>
      <c r="E173" s="1">
        <v>12</v>
      </c>
      <c r="F173" s="1">
        <f t="shared" si="118"/>
        <v>2024</v>
      </c>
      <c r="G173" s="1">
        <f t="shared" si="119"/>
        <v>6</v>
      </c>
      <c r="H173" s="1">
        <f t="shared" si="120"/>
        <v>10</v>
      </c>
      <c r="I173" s="1">
        <f t="shared" si="121"/>
        <v>20</v>
      </c>
      <c r="J173" s="1">
        <f t="shared" si="122"/>
        <v>-13</v>
      </c>
      <c r="K173" s="4">
        <f t="shared" si="123"/>
        <v>8933.9166666666279</v>
      </c>
      <c r="L173" s="4">
        <f t="shared" si="124"/>
        <v>0.24459730778005825</v>
      </c>
      <c r="M173" s="4">
        <f t="shared" si="125"/>
        <v>56.152074718847871</v>
      </c>
      <c r="N173" s="4">
        <f t="shared" si="126"/>
        <v>3.7434716479231915</v>
      </c>
      <c r="O173" s="4">
        <f t="shared" si="127"/>
        <v>5.6768049812565247</v>
      </c>
      <c r="P173" s="4">
        <f t="shared" si="128"/>
        <v>5.743471647923192</v>
      </c>
      <c r="Q173" s="4">
        <f t="shared" si="129"/>
        <v>86.152074718847885</v>
      </c>
      <c r="R173" s="4">
        <f t="shared" si="130"/>
        <v>283.35381542322608</v>
      </c>
      <c r="S173" s="4">
        <f t="shared" si="131"/>
        <v>1.6698833107688795E-2</v>
      </c>
      <c r="T173" s="4">
        <f t="shared" si="132"/>
        <v>23.43611134499886</v>
      </c>
      <c r="U173" s="4">
        <f t="shared" si="172"/>
        <v>0.40903730683422679</v>
      </c>
      <c r="V173" s="4">
        <f t="shared" si="133"/>
        <v>-197.20174070437821</v>
      </c>
      <c r="W173" s="4">
        <f t="shared" si="134"/>
        <v>-3.4418196659555216</v>
      </c>
      <c r="X173" s="4">
        <f t="shared" si="135"/>
        <v>-3.4418196659555216</v>
      </c>
      <c r="Y173" s="4">
        <f t="shared" si="136"/>
        <v>-3.4369587428239115</v>
      </c>
      <c r="Z173" s="4">
        <f t="shared" si="137"/>
        <v>-3.4369587999502307</v>
      </c>
      <c r="AA173" s="4">
        <f t="shared" si="138"/>
        <v>-3.4321361299073927</v>
      </c>
      <c r="AB173" s="4">
        <f t="shared" si="139"/>
        <v>-196.64691495805764</v>
      </c>
      <c r="AC173" s="4">
        <f t="shared" si="140"/>
        <v>86.706900465168445</v>
      </c>
      <c r="AD173" s="4">
        <f t="shared" si="141"/>
        <v>1.5133208973161922</v>
      </c>
      <c r="AE173" s="4">
        <f t="shared" si="142"/>
        <v>0.55482574632056014</v>
      </c>
      <c r="AF173" s="4">
        <f t="shared" si="143"/>
        <v>2.2193029852822406</v>
      </c>
      <c r="AG173" s="4">
        <f t="shared" si="144"/>
        <v>1.508166037888871</v>
      </c>
      <c r="AH173" s="4">
        <f t="shared" si="145"/>
        <v>86.411548775999719</v>
      </c>
      <c r="AI173" s="4">
        <f t="shared" si="146"/>
        <v>5.7607699183999816</v>
      </c>
      <c r="AJ173" s="4">
        <f t="shared" si="147"/>
        <v>0.4083216187581335</v>
      </c>
      <c r="AK173" s="4">
        <f t="shared" si="148"/>
        <v>23.395105438790875</v>
      </c>
      <c r="AL173" s="4">
        <f t="shared" si="149"/>
        <v>0.25947405715183436</v>
      </c>
      <c r="AM173" s="4">
        <f t="shared" si="150"/>
        <v>0.25947405715183436</v>
      </c>
      <c r="AN173" s="4">
        <f t="shared" si="151"/>
        <v>1.0378962286073374</v>
      </c>
      <c r="AO173" s="4">
        <f t="shared" si="152"/>
        <v>-1.1814067566749031</v>
      </c>
      <c r="AP173" s="4">
        <f t="shared" si="153"/>
        <v>4</v>
      </c>
      <c r="AQ173" s="4">
        <f t="shared" si="154"/>
        <v>5.0378962286073374</v>
      </c>
      <c r="AR173" s="4">
        <f t="shared" si="155"/>
        <v>12.083964937143456</v>
      </c>
      <c r="AS173" s="4">
        <f t="shared" si="156"/>
        <v>-8.3964937143456986E-2</v>
      </c>
      <c r="AT173" s="4">
        <f t="shared" si="157"/>
        <v>-2.1981969140751102E-2</v>
      </c>
      <c r="AU173" s="4">
        <f t="shared" si="158"/>
        <v>0.66264339751815549</v>
      </c>
      <c r="AV173" s="4">
        <f t="shared" si="159"/>
        <v>1.3157806641767527</v>
      </c>
      <c r="AW173" s="4">
        <f t="shared" si="160"/>
        <v>75.388678822248238</v>
      </c>
      <c r="AX173" s="4">
        <f t="shared" si="161"/>
        <v>1.5903900867646197E-2</v>
      </c>
      <c r="AY173" s="4">
        <f t="shared" si="162"/>
        <v>-0.19823741487198837</v>
      </c>
      <c r="AZ173" s="4">
        <f t="shared" si="163"/>
        <v>3.0615375777136968</v>
      </c>
      <c r="BA173" s="4">
        <f t="shared" si="164"/>
        <v>175.4131820237001</v>
      </c>
      <c r="BB173" s="4">
        <f t="shared" si="165"/>
        <v>7.3154143571553618</v>
      </c>
      <c r="BC173" s="4">
        <f t="shared" si="166"/>
        <v>4.7685505799880943</v>
      </c>
      <c r="BD173" s="4">
        <f t="shared" si="167"/>
        <v>19.399379294298818</v>
      </c>
      <c r="BE173" s="4">
        <f t="shared" si="168"/>
        <v>120.24241345376984</v>
      </c>
      <c r="BF173" s="4">
        <f t="shared" si="169"/>
        <v>59.757586546230158</v>
      </c>
      <c r="BG173" s="4">
        <f t="shared" si="170"/>
        <v>300.24241345376981</v>
      </c>
    </row>
    <row r="174" spans="1:59" x14ac:dyDescent="0.2">
      <c r="A174" s="3">
        <f t="shared" si="173"/>
        <v>45461</v>
      </c>
      <c r="B174" s="1">
        <f t="shared" si="171"/>
        <v>2024</v>
      </c>
      <c r="C174" s="1">
        <f t="shared" si="174"/>
        <v>6</v>
      </c>
      <c r="D174" s="1">
        <f t="shared" si="175"/>
        <v>18</v>
      </c>
      <c r="E174" s="1">
        <v>12</v>
      </c>
      <c r="F174" s="1">
        <f t="shared" si="118"/>
        <v>2024</v>
      </c>
      <c r="G174" s="1">
        <f t="shared" si="119"/>
        <v>6</v>
      </c>
      <c r="H174" s="1">
        <f t="shared" si="120"/>
        <v>10</v>
      </c>
      <c r="I174" s="1">
        <f t="shared" si="121"/>
        <v>20</v>
      </c>
      <c r="J174" s="1">
        <f t="shared" si="122"/>
        <v>-13</v>
      </c>
      <c r="K174" s="4">
        <f t="shared" si="123"/>
        <v>8934.9166666666279</v>
      </c>
      <c r="L174" s="4">
        <f t="shared" si="124"/>
        <v>0.24462468628792958</v>
      </c>
      <c r="M174" s="4">
        <f t="shared" si="125"/>
        <v>57.137722090817988</v>
      </c>
      <c r="N174" s="4">
        <f t="shared" si="126"/>
        <v>3.8091814727211992</v>
      </c>
      <c r="O174" s="4">
        <f t="shared" si="127"/>
        <v>5.7425148060545324</v>
      </c>
      <c r="P174" s="4">
        <f t="shared" si="128"/>
        <v>5.8091814727211997</v>
      </c>
      <c r="Q174" s="4">
        <f t="shared" si="129"/>
        <v>87.137722090817988</v>
      </c>
      <c r="R174" s="4">
        <f t="shared" si="130"/>
        <v>283.35386196668946</v>
      </c>
      <c r="S174" s="4">
        <f t="shared" si="131"/>
        <v>1.669883201254848E-2</v>
      </c>
      <c r="T174" s="4">
        <f t="shared" si="132"/>
        <v>23.436110989078255</v>
      </c>
      <c r="U174" s="4">
        <f t="shared" si="172"/>
        <v>0.40903730062224036</v>
      </c>
      <c r="V174" s="4">
        <f t="shared" si="133"/>
        <v>-196.21613987587148</v>
      </c>
      <c r="W174" s="4">
        <f t="shared" si="134"/>
        <v>-3.4246176863876951</v>
      </c>
      <c r="X174" s="4">
        <f t="shared" si="135"/>
        <v>-3.4246176863876951</v>
      </c>
      <c r="Y174" s="4">
        <f t="shared" si="136"/>
        <v>-3.4200279379596217</v>
      </c>
      <c r="Z174" s="4">
        <f t="shared" si="137"/>
        <v>-3.4200279860475629</v>
      </c>
      <c r="AA174" s="4">
        <f t="shared" si="138"/>
        <v>-3.4154745306484071</v>
      </c>
      <c r="AB174" s="4">
        <f t="shared" si="139"/>
        <v>-195.69227564057945</v>
      </c>
      <c r="AC174" s="4">
        <f t="shared" si="140"/>
        <v>87.661586326110012</v>
      </c>
      <c r="AD174" s="4">
        <f t="shared" si="141"/>
        <v>1.5299833089118593</v>
      </c>
      <c r="AE174" s="4">
        <f t="shared" si="142"/>
        <v>0.52386423529202375</v>
      </c>
      <c r="AF174" s="4">
        <f t="shared" si="143"/>
        <v>2.095456941168095</v>
      </c>
      <c r="AG174" s="4">
        <f t="shared" si="144"/>
        <v>1.5263183128371645</v>
      </c>
      <c r="AH174" s="4">
        <f t="shared" si="145"/>
        <v>87.451597519097987</v>
      </c>
      <c r="AI174" s="4">
        <f t="shared" si="146"/>
        <v>5.8301065012731987</v>
      </c>
      <c r="AJ174" s="4">
        <f t="shared" si="147"/>
        <v>0.40867634868550823</v>
      </c>
      <c r="AK174" s="4">
        <f t="shared" si="148"/>
        <v>23.415429966496429</v>
      </c>
      <c r="AL174" s="4">
        <f t="shared" si="149"/>
        <v>0.31387542827999937</v>
      </c>
      <c r="AM174" s="4">
        <f t="shared" si="150"/>
        <v>0.31387542827999937</v>
      </c>
      <c r="AN174" s="4">
        <f t="shared" si="151"/>
        <v>1.2555017131199975</v>
      </c>
      <c r="AO174" s="4">
        <f t="shared" si="152"/>
        <v>-0.83995522804809752</v>
      </c>
      <c r="AP174" s="4">
        <f t="shared" si="153"/>
        <v>4</v>
      </c>
      <c r="AQ174" s="4">
        <f t="shared" si="154"/>
        <v>5.2555017131199975</v>
      </c>
      <c r="AR174" s="4">
        <f t="shared" si="155"/>
        <v>12.087591695218666</v>
      </c>
      <c r="AS174" s="4">
        <f t="shared" si="156"/>
        <v>-8.7591695218666388E-2</v>
      </c>
      <c r="AT174" s="4">
        <f t="shared" si="157"/>
        <v>-2.2931452184536544E-2</v>
      </c>
      <c r="AU174" s="4">
        <f t="shared" si="158"/>
        <v>0.66264339751815549</v>
      </c>
      <c r="AV174" s="4">
        <f t="shared" si="159"/>
        <v>1.3160733352616656</v>
      </c>
      <c r="AW174" s="4">
        <f t="shared" si="160"/>
        <v>75.405447640199256</v>
      </c>
      <c r="AX174" s="4">
        <f t="shared" si="161"/>
        <v>1.6588184391124357E-2</v>
      </c>
      <c r="AY174" s="4">
        <f t="shared" si="162"/>
        <v>-0.19795726734886226</v>
      </c>
      <c r="AZ174" s="4">
        <f t="shared" si="163"/>
        <v>3.0579911748085031</v>
      </c>
      <c r="BA174" s="4">
        <f t="shared" si="164"/>
        <v>175.20998810477957</v>
      </c>
      <c r="BB174" s="4">
        <f t="shared" si="165"/>
        <v>7.3167482006794682</v>
      </c>
      <c r="BC174" s="4">
        <f t="shared" si="166"/>
        <v>4.7708434945391982</v>
      </c>
      <c r="BD174" s="4">
        <f t="shared" si="167"/>
        <v>19.404339895898133</v>
      </c>
      <c r="BE174" s="4">
        <f t="shared" si="168"/>
        <v>120.26980372379406</v>
      </c>
      <c r="BF174" s="4">
        <f t="shared" si="169"/>
        <v>59.730196276205945</v>
      </c>
      <c r="BG174" s="4">
        <f t="shared" si="170"/>
        <v>300.26980372379404</v>
      </c>
    </row>
    <row r="175" spans="1:59" x14ac:dyDescent="0.2">
      <c r="A175" s="3">
        <f t="shared" si="173"/>
        <v>45462</v>
      </c>
      <c r="B175" s="1">
        <f t="shared" si="171"/>
        <v>2024</v>
      </c>
      <c r="C175" s="1">
        <f t="shared" si="174"/>
        <v>6</v>
      </c>
      <c r="D175" s="1">
        <f t="shared" si="175"/>
        <v>19</v>
      </c>
      <c r="E175" s="1">
        <v>12</v>
      </c>
      <c r="F175" s="1">
        <f t="shared" si="118"/>
        <v>2024</v>
      </c>
      <c r="G175" s="1">
        <f t="shared" si="119"/>
        <v>6</v>
      </c>
      <c r="H175" s="1">
        <f t="shared" si="120"/>
        <v>10</v>
      </c>
      <c r="I175" s="1">
        <f t="shared" si="121"/>
        <v>20</v>
      </c>
      <c r="J175" s="1">
        <f t="shared" si="122"/>
        <v>-13</v>
      </c>
      <c r="K175" s="4">
        <f t="shared" si="123"/>
        <v>8935.9166666666279</v>
      </c>
      <c r="L175" s="4">
        <f t="shared" si="124"/>
        <v>0.2446520647958009</v>
      </c>
      <c r="M175" s="4">
        <f t="shared" si="125"/>
        <v>58.123369462322444</v>
      </c>
      <c r="N175" s="4">
        <f t="shared" si="126"/>
        <v>3.8748912974881629</v>
      </c>
      <c r="O175" s="4">
        <f t="shared" si="127"/>
        <v>5.8082246308214964</v>
      </c>
      <c r="P175" s="4">
        <f t="shared" si="128"/>
        <v>5.874891297488162</v>
      </c>
      <c r="Q175" s="4">
        <f t="shared" si="129"/>
        <v>88.12336946232243</v>
      </c>
      <c r="R175" s="4">
        <f t="shared" si="130"/>
        <v>283.35390851015285</v>
      </c>
      <c r="S175" s="4">
        <f t="shared" si="131"/>
        <v>1.6698830917408168E-2</v>
      </c>
      <c r="T175" s="4">
        <f t="shared" si="132"/>
        <v>23.436110633157654</v>
      </c>
      <c r="U175" s="4">
        <f t="shared" si="172"/>
        <v>0.40903729441025399</v>
      </c>
      <c r="V175" s="4">
        <f t="shared" si="133"/>
        <v>-195.2305390478304</v>
      </c>
      <c r="W175" s="4">
        <f t="shared" si="134"/>
        <v>-3.407415706827996</v>
      </c>
      <c r="X175" s="4">
        <f t="shared" si="135"/>
        <v>-3.407415706827996</v>
      </c>
      <c r="Y175" s="4">
        <f t="shared" si="136"/>
        <v>-3.4030984268285915</v>
      </c>
      <c r="Z175" s="4">
        <f t="shared" si="137"/>
        <v>-3.4030984668498139</v>
      </c>
      <c r="AA175" s="4">
        <f t="shared" si="138"/>
        <v>-3.3988154795204908</v>
      </c>
      <c r="AB175" s="4">
        <f t="shared" si="139"/>
        <v>-194.7377823202572</v>
      </c>
      <c r="AC175" s="4">
        <f t="shared" si="140"/>
        <v>88.616126189895652</v>
      </c>
      <c r="AD175" s="4">
        <f t="shared" si="141"/>
        <v>1.5466431723764569</v>
      </c>
      <c r="AE175" s="4">
        <f t="shared" si="142"/>
        <v>0.49275672757322297</v>
      </c>
      <c r="AF175" s="4">
        <f t="shared" si="143"/>
        <v>1.9710269102928919</v>
      </c>
      <c r="AG175" s="4">
        <f t="shared" si="144"/>
        <v>1.54447244342705</v>
      </c>
      <c r="AH175" s="4">
        <f t="shared" si="145"/>
        <v>88.491752582627768</v>
      </c>
      <c r="AI175" s="4">
        <f t="shared" si="146"/>
        <v>5.8994501721751842</v>
      </c>
      <c r="AJ175" s="4">
        <f t="shared" si="147"/>
        <v>0.40891086127623089</v>
      </c>
      <c r="AK175" s="4">
        <f t="shared" si="148"/>
        <v>23.428866548187518</v>
      </c>
      <c r="AL175" s="4">
        <f t="shared" si="149"/>
        <v>0.36838312030533871</v>
      </c>
      <c r="AM175" s="4">
        <f t="shared" si="150"/>
        <v>0.36838312030533871</v>
      </c>
      <c r="AN175" s="4">
        <f t="shared" si="151"/>
        <v>1.4735324812213548</v>
      </c>
      <c r="AO175" s="4">
        <f t="shared" si="152"/>
        <v>-0.49749442907153707</v>
      </c>
      <c r="AP175" s="4">
        <f t="shared" si="153"/>
        <v>4</v>
      </c>
      <c r="AQ175" s="4">
        <f t="shared" si="154"/>
        <v>5.4735324812213548</v>
      </c>
      <c r="AR175" s="4">
        <f t="shared" si="155"/>
        <v>12.091225541353689</v>
      </c>
      <c r="AS175" s="4">
        <f t="shared" si="156"/>
        <v>-9.1225541353687767E-2</v>
      </c>
      <c r="AT175" s="4">
        <f t="shared" si="157"/>
        <v>-2.3882790878041446E-2</v>
      </c>
      <c r="AU175" s="4">
        <f t="shared" si="158"/>
        <v>0.66264339751815549</v>
      </c>
      <c r="AV175" s="4">
        <f t="shared" si="159"/>
        <v>1.3162432724932127</v>
      </c>
      <c r="AW175" s="4">
        <f t="shared" si="160"/>
        <v>75.415184326349049</v>
      </c>
      <c r="AX175" s="4">
        <f t="shared" si="161"/>
        <v>1.727448179041615E-2</v>
      </c>
      <c r="AY175" s="4">
        <f t="shared" si="162"/>
        <v>-0.19776841295266595</v>
      </c>
      <c r="AZ175" s="4">
        <f t="shared" si="163"/>
        <v>3.0544667589528585</v>
      </c>
      <c r="BA175" s="4">
        <f t="shared" si="164"/>
        <v>175.00805395100215</v>
      </c>
      <c r="BB175" s="4">
        <f t="shared" si="165"/>
        <v>7.3176303239014802</v>
      </c>
      <c r="BC175" s="4">
        <f t="shared" si="166"/>
        <v>4.7735952174522085</v>
      </c>
      <c r="BD175" s="4">
        <f t="shared" si="167"/>
        <v>19.40885586525517</v>
      </c>
      <c r="BE175" s="4">
        <f t="shared" si="168"/>
        <v>120.28791336626753</v>
      </c>
      <c r="BF175" s="4">
        <f t="shared" si="169"/>
        <v>59.712086633732468</v>
      </c>
      <c r="BG175" s="4">
        <f t="shared" si="170"/>
        <v>300.2879133662675</v>
      </c>
    </row>
    <row r="176" spans="1:59" x14ac:dyDescent="0.2">
      <c r="A176" s="3">
        <f t="shared" si="173"/>
        <v>45463</v>
      </c>
      <c r="B176" s="1">
        <f t="shared" si="171"/>
        <v>2024</v>
      </c>
      <c r="C176" s="1">
        <f t="shared" si="174"/>
        <v>6</v>
      </c>
      <c r="D176" s="1">
        <f t="shared" si="175"/>
        <v>20</v>
      </c>
      <c r="E176" s="1">
        <v>12</v>
      </c>
      <c r="F176" s="1">
        <f t="shared" si="118"/>
        <v>2024</v>
      </c>
      <c r="G176" s="1">
        <f t="shared" si="119"/>
        <v>6</v>
      </c>
      <c r="H176" s="1">
        <f t="shared" si="120"/>
        <v>10</v>
      </c>
      <c r="I176" s="1">
        <f t="shared" si="121"/>
        <v>20</v>
      </c>
      <c r="J176" s="1">
        <f t="shared" si="122"/>
        <v>-13</v>
      </c>
      <c r="K176" s="4">
        <f t="shared" si="123"/>
        <v>8936.9166666666279</v>
      </c>
      <c r="L176" s="4">
        <f t="shared" si="124"/>
        <v>0.24467944330367222</v>
      </c>
      <c r="M176" s="4">
        <f t="shared" si="125"/>
        <v>59.1090168338269</v>
      </c>
      <c r="N176" s="4">
        <f t="shared" si="126"/>
        <v>3.9406011222551265</v>
      </c>
      <c r="O176" s="4">
        <f t="shared" si="127"/>
        <v>5.8739344555884596</v>
      </c>
      <c r="P176" s="4">
        <f t="shared" si="128"/>
        <v>5.940601122255126</v>
      </c>
      <c r="Q176" s="4">
        <f t="shared" si="129"/>
        <v>89.109016833826885</v>
      </c>
      <c r="R176" s="4">
        <f t="shared" si="130"/>
        <v>283.35395505361623</v>
      </c>
      <c r="S176" s="4">
        <f t="shared" si="131"/>
        <v>1.6698829822267853E-2</v>
      </c>
      <c r="T176" s="4">
        <f t="shared" si="132"/>
        <v>23.436110277237052</v>
      </c>
      <c r="U176" s="4">
        <f t="shared" si="172"/>
        <v>0.40903728819826762</v>
      </c>
      <c r="V176" s="4">
        <f t="shared" si="133"/>
        <v>-194.24493821978933</v>
      </c>
      <c r="W176" s="4">
        <f t="shared" si="134"/>
        <v>-3.3902137272682968</v>
      </c>
      <c r="X176" s="4">
        <f t="shared" si="135"/>
        <v>-3.3902137272682968</v>
      </c>
      <c r="Y176" s="4">
        <f t="shared" si="136"/>
        <v>-3.3861701323364062</v>
      </c>
      <c r="Z176" s="4">
        <f t="shared" si="137"/>
        <v>-3.3861701652180409</v>
      </c>
      <c r="AA176" s="4">
        <f t="shared" si="138"/>
        <v>-3.3821588245347343</v>
      </c>
      <c r="AB176" s="4">
        <f t="shared" si="139"/>
        <v>-193.78342628876783</v>
      </c>
      <c r="AC176" s="4">
        <f t="shared" si="140"/>
        <v>89.570528764848405</v>
      </c>
      <c r="AD176" s="4">
        <f t="shared" si="141"/>
        <v>1.5633006396988944</v>
      </c>
      <c r="AE176" s="4">
        <f t="shared" si="142"/>
        <v>0.46151193102151922</v>
      </c>
      <c r="AF176" s="4">
        <f t="shared" si="143"/>
        <v>1.8460477240860769</v>
      </c>
      <c r="AG176" s="4">
        <f t="shared" si="144"/>
        <v>1.5626267062337087</v>
      </c>
      <c r="AH176" s="4">
        <f t="shared" si="145"/>
        <v>89.531915221620636</v>
      </c>
      <c r="AI176" s="4">
        <f t="shared" si="146"/>
        <v>5.9687943481080428</v>
      </c>
      <c r="AJ176" s="4">
        <f t="shared" si="147"/>
        <v>0.40902511048031737</v>
      </c>
      <c r="AK176" s="4">
        <f t="shared" si="148"/>
        <v>23.435412545394403</v>
      </c>
      <c r="AL176" s="4">
        <f t="shared" si="149"/>
        <v>0.42289838779375089</v>
      </c>
      <c r="AM176" s="4">
        <f t="shared" si="150"/>
        <v>0.42289838779375089</v>
      </c>
      <c r="AN176" s="4">
        <f t="shared" si="151"/>
        <v>1.6915935511750035</v>
      </c>
      <c r="AO176" s="4">
        <f t="shared" si="152"/>
        <v>-0.15445417291107333</v>
      </c>
      <c r="AP176" s="4">
        <f t="shared" si="153"/>
        <v>4</v>
      </c>
      <c r="AQ176" s="4">
        <f t="shared" si="154"/>
        <v>5.6915935511750035</v>
      </c>
      <c r="AR176" s="4">
        <f t="shared" si="155"/>
        <v>12.094859892519583</v>
      </c>
      <c r="AS176" s="4">
        <f t="shared" si="156"/>
        <v>-9.4859892519583155E-2</v>
      </c>
      <c r="AT176" s="4">
        <f t="shared" si="157"/>
        <v>-2.4834261788319986E-2</v>
      </c>
      <c r="AU176" s="4">
        <f t="shared" si="158"/>
        <v>0.66264339751815549</v>
      </c>
      <c r="AV176" s="4">
        <f t="shared" si="159"/>
        <v>1.3162906131891003</v>
      </c>
      <c r="AW176" s="4">
        <f t="shared" si="160"/>
        <v>75.417896748422621</v>
      </c>
      <c r="AX176" s="4">
        <f t="shared" si="161"/>
        <v>1.7961654866946508E-2</v>
      </c>
      <c r="AY176" s="4">
        <f t="shared" si="162"/>
        <v>-0.19767091885161819</v>
      </c>
      <c r="AZ176" s="4">
        <f t="shared" si="163"/>
        <v>3.0509750569282095</v>
      </c>
      <c r="BA176" s="4">
        <f t="shared" si="164"/>
        <v>174.80799416167247</v>
      </c>
      <c r="BB176" s="4">
        <f t="shared" si="165"/>
        <v>7.3180601657527289</v>
      </c>
      <c r="BC176" s="4">
        <f t="shared" si="166"/>
        <v>4.7767997267668543</v>
      </c>
      <c r="BD176" s="4">
        <f t="shared" si="167"/>
        <v>19.412920058272313</v>
      </c>
      <c r="BE176" s="4">
        <f t="shared" si="168"/>
        <v>120.29673651686539</v>
      </c>
      <c r="BF176" s="4">
        <f t="shared" si="169"/>
        <v>59.703263483134606</v>
      </c>
      <c r="BG176" s="4">
        <f t="shared" si="170"/>
        <v>300.29673651686539</v>
      </c>
    </row>
    <row r="177" spans="1:59" x14ac:dyDescent="0.2">
      <c r="A177" s="3">
        <f t="shared" si="173"/>
        <v>45464</v>
      </c>
      <c r="B177" s="1">
        <f t="shared" si="171"/>
        <v>2024</v>
      </c>
      <c r="C177" s="1">
        <f t="shared" si="174"/>
        <v>6</v>
      </c>
      <c r="D177" s="1">
        <f t="shared" si="175"/>
        <v>21</v>
      </c>
      <c r="E177" s="1">
        <v>12</v>
      </c>
      <c r="F177" s="1">
        <f t="shared" si="118"/>
        <v>2024</v>
      </c>
      <c r="G177" s="1">
        <f t="shared" si="119"/>
        <v>6</v>
      </c>
      <c r="H177" s="1">
        <f t="shared" si="120"/>
        <v>10</v>
      </c>
      <c r="I177" s="1">
        <f t="shared" si="121"/>
        <v>20</v>
      </c>
      <c r="J177" s="1">
        <f t="shared" si="122"/>
        <v>-13</v>
      </c>
      <c r="K177" s="4">
        <f t="shared" si="123"/>
        <v>8937.9166666666279</v>
      </c>
      <c r="L177" s="4">
        <f t="shared" si="124"/>
        <v>0.24470682181154355</v>
      </c>
      <c r="M177" s="4">
        <f t="shared" si="125"/>
        <v>60.094664204865694</v>
      </c>
      <c r="N177" s="4">
        <f t="shared" si="126"/>
        <v>4.0063109469910465</v>
      </c>
      <c r="O177" s="4">
        <f t="shared" si="127"/>
        <v>5.9396442803243801</v>
      </c>
      <c r="P177" s="4">
        <f t="shared" si="128"/>
        <v>6.0063109469910465</v>
      </c>
      <c r="Q177" s="4">
        <f t="shared" si="129"/>
        <v>90.094664204865694</v>
      </c>
      <c r="R177" s="4">
        <f t="shared" si="130"/>
        <v>283.35400159707962</v>
      </c>
      <c r="S177" s="4">
        <f t="shared" si="131"/>
        <v>1.6698828727127538E-2</v>
      </c>
      <c r="T177" s="4">
        <f t="shared" si="132"/>
        <v>23.436109921316451</v>
      </c>
      <c r="U177" s="4">
        <f t="shared" si="172"/>
        <v>0.40903728198628125</v>
      </c>
      <c r="V177" s="4">
        <f t="shared" si="133"/>
        <v>-193.25933739221392</v>
      </c>
      <c r="W177" s="4">
        <f t="shared" si="134"/>
        <v>-3.373011747716725</v>
      </c>
      <c r="X177" s="4">
        <f t="shared" si="135"/>
        <v>-3.373011747716725</v>
      </c>
      <c r="Y177" s="4">
        <f t="shared" si="136"/>
        <v>-3.369242977113839</v>
      </c>
      <c r="Z177" s="4">
        <f t="shared" si="137"/>
        <v>-3.3692430037358565</v>
      </c>
      <c r="AA177" s="4">
        <f t="shared" si="138"/>
        <v>-3.3655044131732916</v>
      </c>
      <c r="AB177" s="4">
        <f t="shared" si="139"/>
        <v>-192.82919880748244</v>
      </c>
      <c r="AC177" s="4">
        <f t="shared" si="140"/>
        <v>90.524802789597175</v>
      </c>
      <c r="AD177" s="4">
        <f t="shared" si="141"/>
        <v>1.5799558633970183</v>
      </c>
      <c r="AE177" s="4">
        <f t="shared" si="142"/>
        <v>0.43013858473148048</v>
      </c>
      <c r="AF177" s="4">
        <f t="shared" si="143"/>
        <v>1.7205543389259219</v>
      </c>
      <c r="AG177" s="4">
        <f t="shared" si="144"/>
        <v>1.5807793753816906</v>
      </c>
      <c r="AH177" s="4">
        <f t="shared" si="145"/>
        <v>90.571986550697332</v>
      </c>
      <c r="AI177" s="4">
        <f t="shared" si="146"/>
        <v>6.0381324367131555</v>
      </c>
      <c r="AJ177" s="4">
        <f t="shared" si="147"/>
        <v>0.40901909802731612</v>
      </c>
      <c r="AK177" s="4">
        <f t="shared" si="148"/>
        <v>23.435068057212909</v>
      </c>
      <c r="AL177" s="4">
        <f t="shared" si="149"/>
        <v>0.47732234583163802</v>
      </c>
      <c r="AM177" s="4">
        <f t="shared" si="150"/>
        <v>0.47732234583163802</v>
      </c>
      <c r="AN177" s="4">
        <f t="shared" si="151"/>
        <v>1.9092893833265521</v>
      </c>
      <c r="AO177" s="4">
        <f t="shared" si="152"/>
        <v>0.18873504440063016</v>
      </c>
      <c r="AP177" s="4">
        <f t="shared" si="153"/>
        <v>4</v>
      </c>
      <c r="AQ177" s="4">
        <f t="shared" si="154"/>
        <v>5.9092893833265521</v>
      </c>
      <c r="AR177" s="4">
        <f t="shared" si="155"/>
        <v>12.098488156388775</v>
      </c>
      <c r="AS177" s="4">
        <f t="shared" si="156"/>
        <v>-9.8488156388775394E-2</v>
      </c>
      <c r="AT177" s="4">
        <f t="shared" si="157"/>
        <v>-2.5784139048048285E-2</v>
      </c>
      <c r="AU177" s="4">
        <f t="shared" si="158"/>
        <v>0.66264339751815549</v>
      </c>
      <c r="AV177" s="4">
        <f t="shared" si="159"/>
        <v>1.3162155673264504</v>
      </c>
      <c r="AW177" s="4">
        <f t="shared" si="160"/>
        <v>75.413596937222863</v>
      </c>
      <c r="AX177" s="4">
        <f t="shared" si="161"/>
        <v>1.8648563268884654E-2</v>
      </c>
      <c r="AY177" s="4">
        <f t="shared" si="162"/>
        <v>-0.19766480996939989</v>
      </c>
      <c r="AZ177" s="4">
        <f t="shared" si="163"/>
        <v>3.0475267069594647</v>
      </c>
      <c r="BA177" s="4">
        <f t="shared" si="164"/>
        <v>174.61041826217934</v>
      </c>
      <c r="BB177" s="4">
        <f t="shared" si="165"/>
        <v>7.3180375434972218</v>
      </c>
      <c r="BC177" s="4">
        <f t="shared" si="166"/>
        <v>4.7804506128915536</v>
      </c>
      <c r="BD177" s="4">
        <f t="shared" si="167"/>
        <v>19.416525699885998</v>
      </c>
      <c r="BE177" s="4">
        <f t="shared" si="168"/>
        <v>120.29627218282425</v>
      </c>
      <c r="BF177" s="4">
        <f t="shared" si="169"/>
        <v>59.703727817175746</v>
      </c>
      <c r="BG177" s="4">
        <f t="shared" si="170"/>
        <v>300.29627218282428</v>
      </c>
    </row>
    <row r="178" spans="1:59" x14ac:dyDescent="0.2">
      <c r="A178" s="3">
        <f t="shared" si="173"/>
        <v>45465</v>
      </c>
      <c r="B178" s="1">
        <f t="shared" si="171"/>
        <v>2024</v>
      </c>
      <c r="C178" s="1">
        <f t="shared" si="174"/>
        <v>6</v>
      </c>
      <c r="D178" s="1">
        <f t="shared" si="175"/>
        <v>22</v>
      </c>
      <c r="E178" s="1">
        <v>12</v>
      </c>
      <c r="F178" s="1">
        <f t="shared" si="118"/>
        <v>2024</v>
      </c>
      <c r="G178" s="1">
        <f t="shared" si="119"/>
        <v>6</v>
      </c>
      <c r="H178" s="1">
        <f t="shared" si="120"/>
        <v>10</v>
      </c>
      <c r="I178" s="1">
        <f t="shared" si="121"/>
        <v>20</v>
      </c>
      <c r="J178" s="1">
        <f t="shared" si="122"/>
        <v>-13</v>
      </c>
      <c r="K178" s="4">
        <f t="shared" si="123"/>
        <v>8938.9166666666279</v>
      </c>
      <c r="L178" s="4">
        <f t="shared" si="124"/>
        <v>0.24473420031941487</v>
      </c>
      <c r="M178" s="4">
        <f t="shared" si="125"/>
        <v>61.08031157637015</v>
      </c>
      <c r="N178" s="4">
        <f t="shared" si="126"/>
        <v>4.0720207717580097</v>
      </c>
      <c r="O178" s="4">
        <f t="shared" si="127"/>
        <v>6.0053541050913433</v>
      </c>
      <c r="P178" s="4">
        <f t="shared" si="128"/>
        <v>6.0720207717580088</v>
      </c>
      <c r="Q178" s="4">
        <f t="shared" si="129"/>
        <v>91.080311576370136</v>
      </c>
      <c r="R178" s="4">
        <f t="shared" si="130"/>
        <v>283.354048140543</v>
      </c>
      <c r="S178" s="4">
        <f t="shared" si="131"/>
        <v>1.6698827631987222E-2</v>
      </c>
      <c r="T178" s="4">
        <f t="shared" si="132"/>
        <v>23.436109565395846</v>
      </c>
      <c r="U178" s="4">
        <f t="shared" si="172"/>
        <v>0.40903727577429483</v>
      </c>
      <c r="V178" s="4">
        <f t="shared" si="133"/>
        <v>-192.27373656417285</v>
      </c>
      <c r="W178" s="4">
        <f t="shared" si="134"/>
        <v>-3.3558097681570258</v>
      </c>
      <c r="X178" s="4">
        <f t="shared" si="135"/>
        <v>-3.3558097681570258</v>
      </c>
      <c r="Y178" s="4">
        <f t="shared" si="136"/>
        <v>-3.3523168834956349</v>
      </c>
      <c r="Z178" s="4">
        <f t="shared" si="137"/>
        <v>-3.3523169046883483</v>
      </c>
      <c r="AA178" s="4">
        <f t="shared" si="138"/>
        <v>-3.3488520923853144</v>
      </c>
      <c r="AB178" s="4">
        <f t="shared" si="139"/>
        <v>-191.87509110723337</v>
      </c>
      <c r="AC178" s="4">
        <f t="shared" si="140"/>
        <v>91.478957033309626</v>
      </c>
      <c r="AD178" s="4">
        <f t="shared" si="141"/>
        <v>1.596608996521677</v>
      </c>
      <c r="AE178" s="4">
        <f t="shared" si="142"/>
        <v>0.39864545693949083</v>
      </c>
      <c r="AF178" s="4">
        <f t="shared" si="143"/>
        <v>1.5945818277579633</v>
      </c>
      <c r="AG178" s="4">
        <f t="shared" si="144"/>
        <v>1.5989287256591191</v>
      </c>
      <c r="AH178" s="4">
        <f t="shared" si="145"/>
        <v>91.611867722498587</v>
      </c>
      <c r="AI178" s="4">
        <f t="shared" si="146"/>
        <v>6.1074578481665727</v>
      </c>
      <c r="AJ178" s="4">
        <f t="shared" si="147"/>
        <v>0.40889287340382913</v>
      </c>
      <c r="AK178" s="4">
        <f t="shared" si="148"/>
        <v>23.427835919016477</v>
      </c>
      <c r="AL178" s="4">
        <f t="shared" si="149"/>
        <v>0.5315561461284517</v>
      </c>
      <c r="AM178" s="4">
        <f t="shared" si="150"/>
        <v>0.5315561461284517</v>
      </c>
      <c r="AN178" s="4">
        <f t="shared" si="151"/>
        <v>2.1262245845138068</v>
      </c>
      <c r="AO178" s="4">
        <f t="shared" si="152"/>
        <v>0.53164275675584349</v>
      </c>
      <c r="AP178" s="4">
        <f t="shared" si="153"/>
        <v>4</v>
      </c>
      <c r="AQ178" s="4">
        <f t="shared" si="154"/>
        <v>6.1262245845138068</v>
      </c>
      <c r="AR178" s="4">
        <f t="shared" si="155"/>
        <v>12.102103743075229</v>
      </c>
      <c r="AS178" s="4">
        <f t="shared" si="156"/>
        <v>-0.1021037430752294</v>
      </c>
      <c r="AT178" s="4">
        <f t="shared" si="157"/>
        <v>-2.67306974290967E-2</v>
      </c>
      <c r="AU178" s="4">
        <f t="shared" si="158"/>
        <v>0.66264339751815549</v>
      </c>
      <c r="AV178" s="4">
        <f t="shared" si="159"/>
        <v>1.3160184163289208</v>
      </c>
      <c r="AW178" s="4">
        <f t="shared" si="160"/>
        <v>75.402301017137617</v>
      </c>
      <c r="AX178" s="4">
        <f t="shared" si="161"/>
        <v>1.933406585443204E-2</v>
      </c>
      <c r="AY178" s="4">
        <f t="shared" si="162"/>
        <v>-0.19775006899167324</v>
      </c>
      <c r="AZ178" s="4">
        <f t="shared" si="163"/>
        <v>3.0441321974792541</v>
      </c>
      <c r="BA178" s="4">
        <f t="shared" si="164"/>
        <v>174.41592719544613</v>
      </c>
      <c r="BB178" s="4">
        <f t="shared" si="165"/>
        <v>7.3175626532651368</v>
      </c>
      <c r="BC178" s="4">
        <f t="shared" si="166"/>
        <v>4.7845410898100926</v>
      </c>
      <c r="BD178" s="4">
        <f t="shared" si="167"/>
        <v>19.419666396340368</v>
      </c>
      <c r="BE178" s="4">
        <f t="shared" si="168"/>
        <v>120.28652424505438</v>
      </c>
      <c r="BF178" s="4">
        <f t="shared" si="169"/>
        <v>59.71347575494562</v>
      </c>
      <c r="BG178" s="4">
        <f t="shared" si="170"/>
        <v>300.28652424505435</v>
      </c>
    </row>
    <row r="179" spans="1:59" x14ac:dyDescent="0.2">
      <c r="A179" s="3">
        <f t="shared" si="173"/>
        <v>45466</v>
      </c>
      <c r="B179" s="1">
        <f t="shared" si="171"/>
        <v>2024</v>
      </c>
      <c r="C179" s="1">
        <f t="shared" si="174"/>
        <v>6</v>
      </c>
      <c r="D179" s="1">
        <f t="shared" si="175"/>
        <v>23</v>
      </c>
      <c r="E179" s="1">
        <v>12</v>
      </c>
      <c r="F179" s="1">
        <f t="shared" si="118"/>
        <v>2024</v>
      </c>
      <c r="G179" s="1">
        <f t="shared" si="119"/>
        <v>6</v>
      </c>
      <c r="H179" s="1">
        <f t="shared" si="120"/>
        <v>10</v>
      </c>
      <c r="I179" s="1">
        <f t="shared" si="121"/>
        <v>20</v>
      </c>
      <c r="J179" s="1">
        <f t="shared" si="122"/>
        <v>-13</v>
      </c>
      <c r="K179" s="4">
        <f t="shared" si="123"/>
        <v>8939.9166666666279</v>
      </c>
      <c r="L179" s="4">
        <f t="shared" si="124"/>
        <v>0.24476157882728619</v>
      </c>
      <c r="M179" s="4">
        <f t="shared" si="125"/>
        <v>62.065958947874606</v>
      </c>
      <c r="N179" s="4">
        <f t="shared" si="126"/>
        <v>4.1377305965249738</v>
      </c>
      <c r="O179" s="4">
        <f t="shared" si="127"/>
        <v>6.0710639298583073</v>
      </c>
      <c r="P179" s="4">
        <f t="shared" si="128"/>
        <v>6.1377305965249747</v>
      </c>
      <c r="Q179" s="4">
        <f t="shared" si="129"/>
        <v>92.06595894787462</v>
      </c>
      <c r="R179" s="4">
        <f t="shared" si="130"/>
        <v>283.35409468400638</v>
      </c>
      <c r="S179" s="4">
        <f t="shared" si="131"/>
        <v>1.6698826536846907E-2</v>
      </c>
      <c r="T179" s="4">
        <f t="shared" si="132"/>
        <v>23.436109209475244</v>
      </c>
      <c r="U179" s="4">
        <f t="shared" si="172"/>
        <v>0.40903726956230846</v>
      </c>
      <c r="V179" s="4">
        <f t="shared" si="133"/>
        <v>-191.28813573613178</v>
      </c>
      <c r="W179" s="4">
        <f t="shared" si="134"/>
        <v>-3.3386077885973267</v>
      </c>
      <c r="X179" s="4">
        <f t="shared" si="135"/>
        <v>-3.3386077885973267</v>
      </c>
      <c r="Y179" s="4">
        <f t="shared" si="136"/>
        <v>-3.3353917735872769</v>
      </c>
      <c r="Z179" s="4">
        <f t="shared" si="137"/>
        <v>-3.335391790128996</v>
      </c>
      <c r="AA179" s="4">
        <f t="shared" si="138"/>
        <v>-3.3322017086694444</v>
      </c>
      <c r="AB179" s="4">
        <f t="shared" si="139"/>
        <v>-190.92109439304068</v>
      </c>
      <c r="AC179" s="4">
        <f t="shared" si="140"/>
        <v>92.433000290965708</v>
      </c>
      <c r="AD179" s="4">
        <f t="shared" si="141"/>
        <v>1.6132601925742283</v>
      </c>
      <c r="AE179" s="4">
        <f t="shared" si="142"/>
        <v>0.36704134309108838</v>
      </c>
      <c r="AF179" s="4">
        <f t="shared" si="143"/>
        <v>1.4681653723643535</v>
      </c>
      <c r="AG179" s="4">
        <f t="shared" si="144"/>
        <v>1.617073035534754</v>
      </c>
      <c r="AH179" s="4">
        <f t="shared" si="145"/>
        <v>92.651460100549997</v>
      </c>
      <c r="AI179" s="4">
        <f t="shared" si="146"/>
        <v>6.1767640067033334</v>
      </c>
      <c r="AJ179" s="4">
        <f t="shared" si="147"/>
        <v>0.40864653376583976</v>
      </c>
      <c r="AK179" s="4">
        <f t="shared" si="148"/>
        <v>23.413721697432905</v>
      </c>
      <c r="AL179" s="4">
        <f t="shared" si="149"/>
        <v>0.58550115267537706</v>
      </c>
      <c r="AM179" s="4">
        <f t="shared" si="150"/>
        <v>0.58550115267537706</v>
      </c>
      <c r="AN179" s="4">
        <f t="shared" si="151"/>
        <v>2.3420046107015082</v>
      </c>
      <c r="AO179" s="4">
        <f t="shared" si="152"/>
        <v>0.87383923833715471</v>
      </c>
      <c r="AP179" s="4">
        <f t="shared" si="153"/>
        <v>4</v>
      </c>
      <c r="AQ179" s="4">
        <f t="shared" si="154"/>
        <v>6.3420046107015082</v>
      </c>
      <c r="AR179" s="4">
        <f t="shared" si="155"/>
        <v>12.105700076845025</v>
      </c>
      <c r="AS179" s="4">
        <f t="shared" si="156"/>
        <v>-0.10570007684502603</v>
      </c>
      <c r="AT179" s="4">
        <f t="shared" si="157"/>
        <v>-2.7672215408350864E-2</v>
      </c>
      <c r="AU179" s="4">
        <f t="shared" si="158"/>
        <v>0.66264339751815549</v>
      </c>
      <c r="AV179" s="4">
        <f t="shared" si="159"/>
        <v>1.3156995114997667</v>
      </c>
      <c r="AW179" s="4">
        <f t="shared" si="160"/>
        <v>75.38402911636075</v>
      </c>
      <c r="AX179" s="4">
        <f t="shared" si="161"/>
        <v>2.0017022051636017E-2</v>
      </c>
      <c r="AY179" s="4">
        <f t="shared" si="162"/>
        <v>-0.19792663640119146</v>
      </c>
      <c r="AZ179" s="4">
        <f t="shared" si="163"/>
        <v>3.0408018074221306</v>
      </c>
      <c r="BA179" s="4">
        <f t="shared" si="164"/>
        <v>174.22510990104061</v>
      </c>
      <c r="BB179" s="4">
        <f t="shared" si="165"/>
        <v>7.3166360694170534</v>
      </c>
      <c r="BC179" s="4">
        <f t="shared" si="166"/>
        <v>4.7890640074279718</v>
      </c>
      <c r="BD179" s="4">
        <f t="shared" si="167"/>
        <v>19.422336146262079</v>
      </c>
      <c r="BE179" s="4">
        <f t="shared" si="168"/>
        <v>120.26750144953961</v>
      </c>
      <c r="BF179" s="4">
        <f t="shared" si="169"/>
        <v>59.732498550460392</v>
      </c>
      <c r="BG179" s="4">
        <f t="shared" si="170"/>
        <v>300.26750144953962</v>
      </c>
    </row>
    <row r="180" spans="1:59" x14ac:dyDescent="0.2">
      <c r="A180" s="3">
        <f t="shared" si="173"/>
        <v>45467</v>
      </c>
      <c r="B180" s="1">
        <f t="shared" si="171"/>
        <v>2024</v>
      </c>
      <c r="C180" s="1">
        <f t="shared" si="174"/>
        <v>6</v>
      </c>
      <c r="D180" s="1">
        <f t="shared" si="175"/>
        <v>24</v>
      </c>
      <c r="E180" s="1">
        <v>12</v>
      </c>
      <c r="F180" s="1">
        <f t="shared" si="118"/>
        <v>2024</v>
      </c>
      <c r="G180" s="1">
        <f t="shared" si="119"/>
        <v>6</v>
      </c>
      <c r="H180" s="1">
        <f t="shared" si="120"/>
        <v>10</v>
      </c>
      <c r="I180" s="1">
        <f t="shared" si="121"/>
        <v>20</v>
      </c>
      <c r="J180" s="1">
        <f t="shared" si="122"/>
        <v>-13</v>
      </c>
      <c r="K180" s="4">
        <f t="shared" si="123"/>
        <v>8940.9166666666279</v>
      </c>
      <c r="L180" s="4">
        <f t="shared" si="124"/>
        <v>0.24478895733515751</v>
      </c>
      <c r="M180" s="4">
        <f t="shared" si="125"/>
        <v>63.051606319844723</v>
      </c>
      <c r="N180" s="4">
        <f t="shared" si="126"/>
        <v>4.2034404213229815</v>
      </c>
      <c r="O180" s="4">
        <f t="shared" si="127"/>
        <v>6.136773754656315</v>
      </c>
      <c r="P180" s="4">
        <f t="shared" si="128"/>
        <v>6.2034404213229806</v>
      </c>
      <c r="Q180" s="4">
        <f t="shared" si="129"/>
        <v>93.051606319844709</v>
      </c>
      <c r="R180" s="4">
        <f t="shared" si="130"/>
        <v>283.35414122746977</v>
      </c>
      <c r="S180" s="4">
        <f t="shared" si="131"/>
        <v>1.6698825441706592E-2</v>
      </c>
      <c r="T180" s="4">
        <f t="shared" si="132"/>
        <v>23.436108853554643</v>
      </c>
      <c r="U180" s="4">
        <f t="shared" si="172"/>
        <v>0.40903726335032209</v>
      </c>
      <c r="V180" s="4">
        <f t="shared" si="133"/>
        <v>-190.30253490762504</v>
      </c>
      <c r="W180" s="4">
        <f t="shared" si="134"/>
        <v>-3.3214058090295002</v>
      </c>
      <c r="X180" s="4">
        <f t="shared" si="135"/>
        <v>-3.3214058090295002</v>
      </c>
      <c r="Y180" s="4">
        <f t="shared" si="136"/>
        <v>-3.3184675692437944</v>
      </c>
      <c r="Z180" s="4">
        <f t="shared" si="137"/>
        <v>-3.318467581858624</v>
      </c>
      <c r="AA180" s="4">
        <f t="shared" si="138"/>
        <v>-3.3155531080697389</v>
      </c>
      <c r="AB180" s="4">
        <f t="shared" si="139"/>
        <v>-189.96719984387857</v>
      </c>
      <c r="AC180" s="4">
        <f t="shared" si="140"/>
        <v>93.386941383591193</v>
      </c>
      <c r="AD180" s="4">
        <f t="shared" si="141"/>
        <v>1.6299096055106153</v>
      </c>
      <c r="AE180" s="4">
        <f t="shared" si="142"/>
        <v>0.33533506374648425</v>
      </c>
      <c r="AF180" s="4">
        <f t="shared" si="143"/>
        <v>1.341340254985937</v>
      </c>
      <c r="AG180" s="4">
        <f t="shared" si="144"/>
        <v>1.635210590257004</v>
      </c>
      <c r="AH180" s="4">
        <f t="shared" si="145"/>
        <v>93.690665436822499</v>
      </c>
      <c r="AI180" s="4">
        <f t="shared" si="146"/>
        <v>6.2460443624548336</v>
      </c>
      <c r="AJ180" s="4">
        <f t="shared" si="147"/>
        <v>0.40828022378604528</v>
      </c>
      <c r="AK180" s="4">
        <f t="shared" si="148"/>
        <v>23.392733681597161</v>
      </c>
      <c r="AL180" s="4">
        <f t="shared" si="149"/>
        <v>0.63905911697779061</v>
      </c>
      <c r="AM180" s="4">
        <f t="shared" si="150"/>
        <v>0.63905911697779061</v>
      </c>
      <c r="AN180" s="4">
        <f t="shared" si="151"/>
        <v>2.5562364679111624</v>
      </c>
      <c r="AO180" s="4">
        <f t="shared" si="152"/>
        <v>1.2148962129252254</v>
      </c>
      <c r="AP180" s="4">
        <f t="shared" si="153"/>
        <v>4</v>
      </c>
      <c r="AQ180" s="4">
        <f t="shared" si="154"/>
        <v>6.5562364679111624</v>
      </c>
      <c r="AR180" s="4">
        <f t="shared" si="155"/>
        <v>12.109270607798519</v>
      </c>
      <c r="AS180" s="4">
        <f t="shared" si="156"/>
        <v>-0.1092706077985186</v>
      </c>
      <c r="AT180" s="4">
        <f t="shared" si="157"/>
        <v>-2.8606978226093135E-2</v>
      </c>
      <c r="AU180" s="4">
        <f t="shared" si="158"/>
        <v>0.66264339751815549</v>
      </c>
      <c r="AV180" s="4">
        <f t="shared" si="159"/>
        <v>1.3152592721191638</v>
      </c>
      <c r="AW180" s="4">
        <f t="shared" si="160"/>
        <v>75.358805257876753</v>
      </c>
      <c r="AX180" s="4">
        <f t="shared" si="161"/>
        <v>2.0696293220489166E-2</v>
      </c>
      <c r="AY180" s="4">
        <f t="shared" si="162"/>
        <v>-0.19819441054136999</v>
      </c>
      <c r="AZ180" s="4">
        <f t="shared" si="163"/>
        <v>3.0375455487134171</v>
      </c>
      <c r="BA180" s="4">
        <f t="shared" si="164"/>
        <v>174.03854002002862</v>
      </c>
      <c r="BB180" s="4">
        <f t="shared" si="165"/>
        <v>7.3152587427427935</v>
      </c>
      <c r="BC180" s="4">
        <f t="shared" si="166"/>
        <v>4.794011865055726</v>
      </c>
      <c r="BD180" s="4">
        <f t="shared" si="167"/>
        <v>19.424529350541313</v>
      </c>
      <c r="BE180" s="4">
        <f t="shared" si="168"/>
        <v>120.23921738805862</v>
      </c>
      <c r="BF180" s="4">
        <f t="shared" si="169"/>
        <v>59.76078261194138</v>
      </c>
      <c r="BG180" s="4">
        <f t="shared" si="170"/>
        <v>300.23921738805859</v>
      </c>
    </row>
    <row r="181" spans="1:59" x14ac:dyDescent="0.2">
      <c r="A181" s="3">
        <f t="shared" si="173"/>
        <v>45468</v>
      </c>
      <c r="B181" s="1">
        <f t="shared" si="171"/>
        <v>2024</v>
      </c>
      <c r="C181" s="1">
        <f t="shared" si="174"/>
        <v>6</v>
      </c>
      <c r="D181" s="1">
        <f t="shared" si="175"/>
        <v>25</v>
      </c>
      <c r="E181" s="1">
        <v>12</v>
      </c>
      <c r="F181" s="1">
        <f t="shared" si="118"/>
        <v>2024</v>
      </c>
      <c r="G181" s="1">
        <f t="shared" si="119"/>
        <v>6</v>
      </c>
      <c r="H181" s="1">
        <f t="shared" si="120"/>
        <v>10</v>
      </c>
      <c r="I181" s="1">
        <f t="shared" si="121"/>
        <v>20</v>
      </c>
      <c r="J181" s="1">
        <f t="shared" si="122"/>
        <v>-13</v>
      </c>
      <c r="K181" s="4">
        <f t="shared" si="123"/>
        <v>8941.9166666666279</v>
      </c>
      <c r="L181" s="4">
        <f t="shared" si="124"/>
        <v>0.24481633584302884</v>
      </c>
      <c r="M181" s="4">
        <f t="shared" si="125"/>
        <v>64.037253691349179</v>
      </c>
      <c r="N181" s="4">
        <f t="shared" si="126"/>
        <v>4.2691502460899455</v>
      </c>
      <c r="O181" s="4">
        <f t="shared" si="127"/>
        <v>6.2024835794232791</v>
      </c>
      <c r="P181" s="4">
        <f t="shared" si="128"/>
        <v>6.2691502460899464</v>
      </c>
      <c r="Q181" s="4">
        <f t="shared" si="129"/>
        <v>94.037253691349193</v>
      </c>
      <c r="R181" s="4">
        <f t="shared" si="130"/>
        <v>283.35418777093315</v>
      </c>
      <c r="S181" s="4">
        <f t="shared" si="131"/>
        <v>1.6698824346566277E-2</v>
      </c>
      <c r="T181" s="4">
        <f t="shared" si="132"/>
        <v>23.436108497634041</v>
      </c>
      <c r="U181" s="4">
        <f t="shared" si="172"/>
        <v>0.40903725713833572</v>
      </c>
      <c r="V181" s="4">
        <f t="shared" si="133"/>
        <v>-189.31693407958397</v>
      </c>
      <c r="W181" s="4">
        <f t="shared" si="134"/>
        <v>-3.3042038294698011</v>
      </c>
      <c r="X181" s="4">
        <f t="shared" si="135"/>
        <v>-3.3042038294698011</v>
      </c>
      <c r="Y181" s="4">
        <f t="shared" si="136"/>
        <v>-3.3015441921285462</v>
      </c>
      <c r="Z181" s="4">
        <f t="shared" si="137"/>
        <v>-3.3015442014843424</v>
      </c>
      <c r="AA181" s="4">
        <f t="shared" si="138"/>
        <v>-3.298906136250273</v>
      </c>
      <c r="AB181" s="4">
        <f t="shared" si="139"/>
        <v>-189.01339861694996</v>
      </c>
      <c r="AC181" s="4">
        <f t="shared" si="140"/>
        <v>94.340789153983195</v>
      </c>
      <c r="AD181" s="4">
        <f t="shared" si="141"/>
        <v>1.6465573896667625</v>
      </c>
      <c r="AE181" s="4">
        <f t="shared" si="142"/>
        <v>0.30353546263400233</v>
      </c>
      <c r="AF181" s="4">
        <f t="shared" si="143"/>
        <v>1.2141418505360093</v>
      </c>
      <c r="AG181" s="4">
        <f t="shared" si="144"/>
        <v>1.6533396848452937</v>
      </c>
      <c r="AH181" s="4">
        <f t="shared" si="145"/>
        <v>94.729386043124961</v>
      </c>
      <c r="AI181" s="4">
        <f t="shared" si="146"/>
        <v>6.3152924028749977</v>
      </c>
      <c r="AJ181" s="4">
        <f t="shared" si="147"/>
        <v>0.40779413543776416</v>
      </c>
      <c r="AK181" s="4">
        <f t="shared" si="148"/>
        <v>23.364882870770167</v>
      </c>
      <c r="AL181" s="4">
        <f t="shared" si="149"/>
        <v>0.69213235177576848</v>
      </c>
      <c r="AM181" s="4">
        <f t="shared" si="150"/>
        <v>0.69213235177576848</v>
      </c>
      <c r="AN181" s="4">
        <f t="shared" si="151"/>
        <v>2.7685294071030739</v>
      </c>
      <c r="AO181" s="4">
        <f t="shared" si="152"/>
        <v>1.5543875565670646</v>
      </c>
      <c r="AP181" s="4">
        <f t="shared" si="153"/>
        <v>4</v>
      </c>
      <c r="AQ181" s="4">
        <f t="shared" si="154"/>
        <v>6.7685294071030739</v>
      </c>
      <c r="AR181" s="4">
        <f t="shared" si="155"/>
        <v>12.112808823451719</v>
      </c>
      <c r="AS181" s="4">
        <f t="shared" si="156"/>
        <v>-0.11280882345171861</v>
      </c>
      <c r="AT181" s="4">
        <f t="shared" si="157"/>
        <v>-2.9533280918002263E-2</v>
      </c>
      <c r="AU181" s="4">
        <f t="shared" si="158"/>
        <v>0.66264339751815549</v>
      </c>
      <c r="AV181" s="4">
        <f t="shared" si="159"/>
        <v>1.3146981832314359</v>
      </c>
      <c r="AW181" s="4">
        <f t="shared" si="160"/>
        <v>75.326657232678258</v>
      </c>
      <c r="AX181" s="4">
        <f t="shared" si="161"/>
        <v>2.1370744009090441E-2</v>
      </c>
      <c r="AY181" s="4">
        <f t="shared" si="162"/>
        <v>-0.19855324770754351</v>
      </c>
      <c r="AZ181" s="4">
        <f t="shared" si="163"/>
        <v>3.0343731116422155</v>
      </c>
      <c r="BA181" s="4">
        <f t="shared" si="164"/>
        <v>173.85677276507792</v>
      </c>
      <c r="BB181" s="4">
        <f t="shared" si="165"/>
        <v>7.313431997510162</v>
      </c>
      <c r="BC181" s="4">
        <f t="shared" si="166"/>
        <v>4.7993768259415566</v>
      </c>
      <c r="BD181" s="4">
        <f t="shared" si="167"/>
        <v>19.42624082096188</v>
      </c>
      <c r="BE181" s="4">
        <f t="shared" si="168"/>
        <v>120.20169046840878</v>
      </c>
      <c r="BF181" s="4">
        <f t="shared" si="169"/>
        <v>59.798309531591215</v>
      </c>
      <c r="BG181" s="4">
        <f t="shared" si="170"/>
        <v>300.2016904684088</v>
      </c>
    </row>
    <row r="182" spans="1:59" x14ac:dyDescent="0.2">
      <c r="A182" s="3">
        <f t="shared" si="173"/>
        <v>45469</v>
      </c>
      <c r="B182" s="1">
        <f t="shared" si="171"/>
        <v>2024</v>
      </c>
      <c r="C182" s="1">
        <f t="shared" si="174"/>
        <v>6</v>
      </c>
      <c r="D182" s="1">
        <f t="shared" si="175"/>
        <v>26</v>
      </c>
      <c r="E182" s="1">
        <v>12</v>
      </c>
      <c r="F182" s="1">
        <f t="shared" si="118"/>
        <v>2024</v>
      </c>
      <c r="G182" s="1">
        <f t="shared" si="119"/>
        <v>6</v>
      </c>
      <c r="H182" s="1">
        <f t="shared" si="120"/>
        <v>10</v>
      </c>
      <c r="I182" s="1">
        <f t="shared" si="121"/>
        <v>20</v>
      </c>
      <c r="J182" s="1">
        <f t="shared" si="122"/>
        <v>-13</v>
      </c>
      <c r="K182" s="4">
        <f t="shared" si="123"/>
        <v>8942.9166666666279</v>
      </c>
      <c r="L182" s="4">
        <f t="shared" si="124"/>
        <v>0.24484371435090016</v>
      </c>
      <c r="M182" s="4">
        <f t="shared" si="125"/>
        <v>65.022901062387973</v>
      </c>
      <c r="N182" s="4">
        <f t="shared" si="126"/>
        <v>4.3348600708258651</v>
      </c>
      <c r="O182" s="4">
        <f t="shared" si="127"/>
        <v>6.2681934041591987</v>
      </c>
      <c r="P182" s="4">
        <f t="shared" si="128"/>
        <v>6.3348600708258651</v>
      </c>
      <c r="Q182" s="4">
        <f t="shared" si="129"/>
        <v>95.022901062387973</v>
      </c>
      <c r="R182" s="4">
        <f t="shared" si="130"/>
        <v>283.35423431439654</v>
      </c>
      <c r="S182" s="4">
        <f t="shared" si="131"/>
        <v>1.6698823251425961E-2</v>
      </c>
      <c r="T182" s="4">
        <f t="shared" si="132"/>
        <v>23.436108141713436</v>
      </c>
      <c r="U182" s="4">
        <f t="shared" si="172"/>
        <v>0.40903725092634929</v>
      </c>
      <c r="V182" s="4">
        <f t="shared" si="133"/>
        <v>-188.33133325200856</v>
      </c>
      <c r="W182" s="4">
        <f t="shared" si="134"/>
        <v>-3.2870018499182292</v>
      </c>
      <c r="X182" s="4">
        <f t="shared" si="135"/>
        <v>-3.2870018499182292</v>
      </c>
      <c r="Y182" s="4">
        <f t="shared" si="136"/>
        <v>-3.2846215636920433</v>
      </c>
      <c r="Z182" s="4">
        <f t="shared" si="137"/>
        <v>-3.2846215703985369</v>
      </c>
      <c r="AA182" s="4">
        <f t="shared" si="138"/>
        <v>-3.2822606384910711</v>
      </c>
      <c r="AB182" s="4">
        <f t="shared" si="139"/>
        <v>-188.05968184745322</v>
      </c>
      <c r="AC182" s="4">
        <f t="shared" si="140"/>
        <v>95.294552466943315</v>
      </c>
      <c r="AD182" s="4">
        <f t="shared" si="141"/>
        <v>1.6632036997626456</v>
      </c>
      <c r="AE182" s="4">
        <f t="shared" si="142"/>
        <v>0.27165140455534242</v>
      </c>
      <c r="AF182" s="4">
        <f t="shared" si="143"/>
        <v>1.0866056182213697</v>
      </c>
      <c r="AG182" s="4">
        <f t="shared" si="144"/>
        <v>1.6714586271358494</v>
      </c>
      <c r="AH182" s="4">
        <f t="shared" si="145"/>
        <v>95.767524965614896</v>
      </c>
      <c r="AI182" s="4">
        <f t="shared" si="146"/>
        <v>6.3845016643743264</v>
      </c>
      <c r="AJ182" s="4">
        <f t="shared" si="147"/>
        <v>0.40718850771386378</v>
      </c>
      <c r="AK182" s="4">
        <f t="shared" si="148"/>
        <v>23.330182958234559</v>
      </c>
      <c r="AL182" s="4">
        <f t="shared" si="149"/>
        <v>0.74462390322692329</v>
      </c>
      <c r="AM182" s="4">
        <f t="shared" si="150"/>
        <v>0.74462390322692329</v>
      </c>
      <c r="AN182" s="4">
        <f t="shared" si="151"/>
        <v>2.9784956129076932</v>
      </c>
      <c r="AO182" s="4">
        <f t="shared" si="152"/>
        <v>1.8918899946863235</v>
      </c>
      <c r="AP182" s="4">
        <f t="shared" si="153"/>
        <v>4</v>
      </c>
      <c r="AQ182" s="4">
        <f t="shared" si="154"/>
        <v>6.9784956129076932</v>
      </c>
      <c r="AR182" s="4">
        <f t="shared" si="155"/>
        <v>12.116308260215128</v>
      </c>
      <c r="AS182" s="4">
        <f t="shared" si="156"/>
        <v>-0.11630826021512775</v>
      </c>
      <c r="AT182" s="4">
        <f t="shared" si="157"/>
        <v>-3.0449431320304612E-2</v>
      </c>
      <c r="AU182" s="4">
        <f t="shared" si="158"/>
        <v>0.66264339751815549</v>
      </c>
      <c r="AV182" s="4">
        <f t="shared" si="159"/>
        <v>1.3140167931472946</v>
      </c>
      <c r="AW182" s="4">
        <f t="shared" si="160"/>
        <v>75.287616456654888</v>
      </c>
      <c r="AX182" s="4">
        <f t="shared" si="161"/>
        <v>2.203924370894346E-2</v>
      </c>
      <c r="AY182" s="4">
        <f t="shared" si="162"/>
        <v>-0.19900296226747033</v>
      </c>
      <c r="AZ182" s="4">
        <f t="shared" si="163"/>
        <v>3.0312938136847118</v>
      </c>
      <c r="BA182" s="4">
        <f t="shared" si="164"/>
        <v>173.68034198824969</v>
      </c>
      <c r="BB182" s="4">
        <f t="shared" si="165"/>
        <v>7.3111575273733926</v>
      </c>
      <c r="BC182" s="4">
        <f t="shared" si="166"/>
        <v>4.8051507328417351</v>
      </c>
      <c r="BD182" s="4">
        <f t="shared" si="167"/>
        <v>19.42746578758852</v>
      </c>
      <c r="BE182" s="4">
        <f t="shared" si="168"/>
        <v>120.15494387411195</v>
      </c>
      <c r="BF182" s="4">
        <f t="shared" si="169"/>
        <v>59.84505612588805</v>
      </c>
      <c r="BG182" s="4">
        <f t="shared" si="170"/>
        <v>300.15494387411195</v>
      </c>
    </row>
    <row r="183" spans="1:59" x14ac:dyDescent="0.2">
      <c r="A183" s="3">
        <f t="shared" si="173"/>
        <v>45470</v>
      </c>
      <c r="B183" s="1">
        <f t="shared" si="171"/>
        <v>2024</v>
      </c>
      <c r="C183" s="1">
        <f t="shared" si="174"/>
        <v>6</v>
      </c>
      <c r="D183" s="1">
        <f t="shared" si="175"/>
        <v>27</v>
      </c>
      <c r="E183" s="1">
        <v>12</v>
      </c>
      <c r="F183" s="1">
        <f t="shared" si="118"/>
        <v>2024</v>
      </c>
      <c r="G183" s="1">
        <f t="shared" si="119"/>
        <v>6</v>
      </c>
      <c r="H183" s="1">
        <f t="shared" si="120"/>
        <v>10</v>
      </c>
      <c r="I183" s="1">
        <f t="shared" si="121"/>
        <v>20</v>
      </c>
      <c r="J183" s="1">
        <f t="shared" si="122"/>
        <v>-13</v>
      </c>
      <c r="K183" s="4">
        <f t="shared" si="123"/>
        <v>8943.9166666666279</v>
      </c>
      <c r="L183" s="4">
        <f t="shared" si="124"/>
        <v>0.24487109285877146</v>
      </c>
      <c r="M183" s="4">
        <f t="shared" si="125"/>
        <v>66.008548433892429</v>
      </c>
      <c r="N183" s="4">
        <f t="shared" si="126"/>
        <v>4.4005698955928283</v>
      </c>
      <c r="O183" s="4">
        <f t="shared" si="127"/>
        <v>6.3339032289261619</v>
      </c>
      <c r="P183" s="4">
        <f t="shared" si="128"/>
        <v>6.4005698955928274</v>
      </c>
      <c r="Q183" s="4">
        <f t="shared" si="129"/>
        <v>96.008548433892415</v>
      </c>
      <c r="R183" s="4">
        <f t="shared" si="130"/>
        <v>283.35428085785992</v>
      </c>
      <c r="S183" s="4">
        <f t="shared" si="131"/>
        <v>1.6698822156285646E-2</v>
      </c>
      <c r="T183" s="4">
        <f t="shared" si="132"/>
        <v>23.436107785792835</v>
      </c>
      <c r="U183" s="4">
        <f t="shared" si="172"/>
        <v>0.40903724471436292</v>
      </c>
      <c r="V183" s="4">
        <f t="shared" si="133"/>
        <v>-187.34573242396749</v>
      </c>
      <c r="W183" s="4">
        <f t="shared" si="134"/>
        <v>-3.26979987035853</v>
      </c>
      <c r="X183" s="4">
        <f t="shared" si="135"/>
        <v>-3.26979987035853</v>
      </c>
      <c r="Y183" s="4">
        <f t="shared" si="136"/>
        <v>-3.2676996051907738</v>
      </c>
      <c r="Z183" s="4">
        <f t="shared" si="137"/>
        <v>-3.2676996097978503</v>
      </c>
      <c r="AA183" s="4">
        <f t="shared" si="138"/>
        <v>-3.2656164597233683</v>
      </c>
      <c r="AB183" s="4">
        <f t="shared" si="139"/>
        <v>-187.10604065060258</v>
      </c>
      <c r="AC183" s="4">
        <f t="shared" si="140"/>
        <v>96.248240207257339</v>
      </c>
      <c r="AD183" s="4">
        <f t="shared" si="141"/>
        <v>1.67984869086703</v>
      </c>
      <c r="AE183" s="4">
        <f t="shared" si="142"/>
        <v>0.23969177336492464</v>
      </c>
      <c r="AF183" s="4">
        <f t="shared" si="143"/>
        <v>0.95876709345969857</v>
      </c>
      <c r="AG183" s="4">
        <f t="shared" si="144"/>
        <v>1.6895657407440867</v>
      </c>
      <c r="AH183" s="4">
        <f t="shared" si="145"/>
        <v>96.804986154530809</v>
      </c>
      <c r="AI183" s="4">
        <f t="shared" si="146"/>
        <v>6.453665743635387</v>
      </c>
      <c r="AJ183" s="4">
        <f t="shared" si="147"/>
        <v>0.40646362628333682</v>
      </c>
      <c r="AK183" s="4">
        <f t="shared" si="148"/>
        <v>23.28865031161796</v>
      </c>
      <c r="AL183" s="4">
        <f t="shared" si="149"/>
        <v>0.79643772063839435</v>
      </c>
      <c r="AM183" s="4">
        <f t="shared" si="150"/>
        <v>0.79643772063839435</v>
      </c>
      <c r="AN183" s="4">
        <f t="shared" si="151"/>
        <v>3.1857508825535774</v>
      </c>
      <c r="AO183" s="4">
        <f t="shared" si="152"/>
        <v>2.2269837890938788</v>
      </c>
      <c r="AP183" s="4">
        <f t="shared" si="153"/>
        <v>4</v>
      </c>
      <c r="AQ183" s="4">
        <f t="shared" si="154"/>
        <v>7.1857508825535774</v>
      </c>
      <c r="AR183" s="4">
        <f t="shared" si="155"/>
        <v>12.119762514709226</v>
      </c>
      <c r="AS183" s="4">
        <f t="shared" si="156"/>
        <v>-0.11976251470922517</v>
      </c>
      <c r="AT183" s="4">
        <f t="shared" si="157"/>
        <v>-3.1353753032161778E-2</v>
      </c>
      <c r="AU183" s="4">
        <f t="shared" si="158"/>
        <v>0.66264339751815549</v>
      </c>
      <c r="AV183" s="4">
        <f t="shared" si="159"/>
        <v>1.3132157106949132</v>
      </c>
      <c r="AW183" s="4">
        <f t="shared" si="160"/>
        <v>75.241717813091455</v>
      </c>
      <c r="AX183" s="4">
        <f t="shared" si="161"/>
        <v>2.270066760313209E-2</v>
      </c>
      <c r="AY183" s="4">
        <f t="shared" si="162"/>
        <v>-0.19954332680980713</v>
      </c>
      <c r="AZ183" s="4">
        <f t="shared" si="163"/>
        <v>3.0283165523299918</v>
      </c>
      <c r="BA183" s="4">
        <f t="shared" si="164"/>
        <v>173.50975747811682</v>
      </c>
      <c r="BB183" s="4">
        <f t="shared" si="165"/>
        <v>7.3084373901728279</v>
      </c>
      <c r="BC183" s="4">
        <f t="shared" si="166"/>
        <v>4.8113251245363982</v>
      </c>
      <c r="BD183" s="4">
        <f t="shared" si="167"/>
        <v>19.428199904882053</v>
      </c>
      <c r="BE183" s="4">
        <f t="shared" si="168"/>
        <v>120.09900551394321</v>
      </c>
      <c r="BF183" s="4">
        <f t="shared" si="169"/>
        <v>59.900994486056788</v>
      </c>
      <c r="BG183" s="4">
        <f t="shared" si="170"/>
        <v>300.09900551394321</v>
      </c>
    </row>
    <row r="184" spans="1:59" x14ac:dyDescent="0.2">
      <c r="A184" s="3">
        <f t="shared" si="173"/>
        <v>45471</v>
      </c>
      <c r="B184" s="1">
        <f t="shared" si="171"/>
        <v>2024</v>
      </c>
      <c r="C184" s="1">
        <f t="shared" si="174"/>
        <v>6</v>
      </c>
      <c r="D184" s="1">
        <f t="shared" si="175"/>
        <v>28</v>
      </c>
      <c r="E184" s="1">
        <v>12</v>
      </c>
      <c r="F184" s="1">
        <f t="shared" si="118"/>
        <v>2024</v>
      </c>
      <c r="G184" s="1">
        <f t="shared" si="119"/>
        <v>6</v>
      </c>
      <c r="H184" s="1">
        <f t="shared" si="120"/>
        <v>10</v>
      </c>
      <c r="I184" s="1">
        <f t="shared" si="121"/>
        <v>20</v>
      </c>
      <c r="J184" s="1">
        <f t="shared" si="122"/>
        <v>-13</v>
      </c>
      <c r="K184" s="4">
        <f t="shared" si="123"/>
        <v>8944.9166666666279</v>
      </c>
      <c r="L184" s="4">
        <f t="shared" si="124"/>
        <v>0.24489847136664278</v>
      </c>
      <c r="M184" s="4">
        <f t="shared" si="125"/>
        <v>66.994195805396885</v>
      </c>
      <c r="N184" s="4">
        <f t="shared" si="126"/>
        <v>4.4662797203597924</v>
      </c>
      <c r="O184" s="4">
        <f t="shared" si="127"/>
        <v>6.3996130536931259</v>
      </c>
      <c r="P184" s="4">
        <f t="shared" si="128"/>
        <v>6.4662797203597933</v>
      </c>
      <c r="Q184" s="4">
        <f t="shared" si="129"/>
        <v>96.994195805396899</v>
      </c>
      <c r="R184" s="4">
        <f t="shared" si="130"/>
        <v>283.3543274013233</v>
      </c>
      <c r="S184" s="4">
        <f t="shared" si="131"/>
        <v>1.6698821061145334E-2</v>
      </c>
      <c r="T184" s="4">
        <f t="shared" si="132"/>
        <v>23.436107429872234</v>
      </c>
      <c r="U184" s="4">
        <f t="shared" si="172"/>
        <v>0.40903723850237655</v>
      </c>
      <c r="V184" s="4">
        <f t="shared" si="133"/>
        <v>-186.36013159592642</v>
      </c>
      <c r="W184" s="4">
        <f t="shared" si="134"/>
        <v>-3.2525978907988309</v>
      </c>
      <c r="X184" s="4">
        <f t="shared" si="135"/>
        <v>-3.2525978907988309</v>
      </c>
      <c r="Y184" s="4">
        <f t="shared" si="136"/>
        <v>-3.2507782377459948</v>
      </c>
      <c r="Z184" s="4">
        <f t="shared" si="137"/>
        <v>-3.250778240742151</v>
      </c>
      <c r="AA184" s="4">
        <f t="shared" si="138"/>
        <v>-3.248973444604184</v>
      </c>
      <c r="AB184" s="4">
        <f t="shared" si="139"/>
        <v>-186.1524661259009</v>
      </c>
      <c r="AC184" s="4">
        <f t="shared" si="140"/>
        <v>97.201861275422402</v>
      </c>
      <c r="AD184" s="4">
        <f t="shared" si="141"/>
        <v>1.6964925183228956</v>
      </c>
      <c r="AE184" s="4">
        <f t="shared" si="142"/>
        <v>0.2076654700255034</v>
      </c>
      <c r="AF184" s="4">
        <f t="shared" si="143"/>
        <v>0.83066188010201358</v>
      </c>
      <c r="AG184" s="4">
        <f t="shared" si="144"/>
        <v>1.7076593679348022</v>
      </c>
      <c r="AH184" s="4">
        <f t="shared" si="145"/>
        <v>97.841674628641954</v>
      </c>
      <c r="AI184" s="4">
        <f t="shared" si="146"/>
        <v>6.5227783085761306</v>
      </c>
      <c r="AJ184" s="4">
        <f t="shared" si="147"/>
        <v>0.40561982308876726</v>
      </c>
      <c r="AK184" s="4">
        <f t="shared" si="148"/>
        <v>23.240303949829467</v>
      </c>
      <c r="AL184" s="4">
        <f t="shared" si="149"/>
        <v>0.84747882324505497</v>
      </c>
      <c r="AM184" s="4">
        <f t="shared" si="150"/>
        <v>0.84747882324505497</v>
      </c>
      <c r="AN184" s="4">
        <f t="shared" si="151"/>
        <v>3.3899152929802199</v>
      </c>
      <c r="AO184" s="4">
        <f t="shared" si="152"/>
        <v>2.5592534128782063</v>
      </c>
      <c r="AP184" s="4">
        <f t="shared" si="153"/>
        <v>4</v>
      </c>
      <c r="AQ184" s="4">
        <f t="shared" si="154"/>
        <v>7.3899152929802199</v>
      </c>
      <c r="AR184" s="4">
        <f t="shared" si="155"/>
        <v>12.123165254883004</v>
      </c>
      <c r="AS184" s="4">
        <f t="shared" si="156"/>
        <v>-0.12316525488300467</v>
      </c>
      <c r="AT184" s="4">
        <f t="shared" si="157"/>
        <v>-3.224458832649682E-2</v>
      </c>
      <c r="AU184" s="4">
        <f t="shared" si="158"/>
        <v>0.66264339751815549</v>
      </c>
      <c r="AV184" s="4">
        <f t="shared" si="159"/>
        <v>1.3122956022564709</v>
      </c>
      <c r="AW184" s="4">
        <f t="shared" si="160"/>
        <v>75.188999482874337</v>
      </c>
      <c r="AX184" s="4">
        <f t="shared" si="161"/>
        <v>2.3353898306081759E-2</v>
      </c>
      <c r="AY184" s="4">
        <f t="shared" si="162"/>
        <v>-0.20017407231890483</v>
      </c>
      <c r="AZ184" s="4">
        <f t="shared" si="163"/>
        <v>3.0254497623569474</v>
      </c>
      <c r="BA184" s="4">
        <f t="shared" si="164"/>
        <v>173.34550251191098</v>
      </c>
      <c r="BB184" s="4">
        <f t="shared" si="165"/>
        <v>7.3052740016654871</v>
      </c>
      <c r="BC184" s="4">
        <f t="shared" si="166"/>
        <v>4.8178912532175167</v>
      </c>
      <c r="BD184" s="4">
        <f t="shared" si="167"/>
        <v>19.42843925654849</v>
      </c>
      <c r="BE184" s="4">
        <f t="shared" si="168"/>
        <v>120.03390796170754</v>
      </c>
      <c r="BF184" s="4">
        <f t="shared" si="169"/>
        <v>59.966092038292459</v>
      </c>
      <c r="BG184" s="4">
        <f t="shared" si="170"/>
        <v>300.03390796170754</v>
      </c>
    </row>
    <row r="185" spans="1:59" x14ac:dyDescent="0.2">
      <c r="A185" s="3">
        <f t="shared" si="173"/>
        <v>45472</v>
      </c>
      <c r="B185" s="1">
        <f t="shared" si="171"/>
        <v>2024</v>
      </c>
      <c r="C185" s="1">
        <f t="shared" si="174"/>
        <v>6</v>
      </c>
      <c r="D185" s="1">
        <f t="shared" si="175"/>
        <v>29</v>
      </c>
      <c r="E185" s="1">
        <v>12</v>
      </c>
      <c r="F185" s="1">
        <f t="shared" si="118"/>
        <v>2024</v>
      </c>
      <c r="G185" s="1">
        <f t="shared" si="119"/>
        <v>6</v>
      </c>
      <c r="H185" s="1">
        <f t="shared" si="120"/>
        <v>10</v>
      </c>
      <c r="I185" s="1">
        <f t="shared" si="121"/>
        <v>20</v>
      </c>
      <c r="J185" s="1">
        <f t="shared" si="122"/>
        <v>-13</v>
      </c>
      <c r="K185" s="4">
        <f t="shared" si="123"/>
        <v>8945.9166666666279</v>
      </c>
      <c r="L185" s="4">
        <f t="shared" si="124"/>
        <v>0.2449258498745141</v>
      </c>
      <c r="M185" s="4">
        <f t="shared" si="125"/>
        <v>67.97984317690134</v>
      </c>
      <c r="N185" s="4">
        <f t="shared" si="126"/>
        <v>4.5319895451267564</v>
      </c>
      <c r="O185" s="4">
        <f t="shared" si="127"/>
        <v>6.46532287846009</v>
      </c>
      <c r="P185" s="4">
        <f t="shared" si="128"/>
        <v>6.5319895451267556</v>
      </c>
      <c r="Q185" s="4">
        <f t="shared" si="129"/>
        <v>97.97984317690134</v>
      </c>
      <c r="R185" s="4">
        <f t="shared" si="130"/>
        <v>283.35437394478669</v>
      </c>
      <c r="S185" s="4">
        <f t="shared" si="131"/>
        <v>1.6698819966005019E-2</v>
      </c>
      <c r="T185" s="4">
        <f t="shared" si="132"/>
        <v>23.436107073951632</v>
      </c>
      <c r="U185" s="4">
        <f t="shared" si="172"/>
        <v>0.40903723229039018</v>
      </c>
      <c r="V185" s="4">
        <f t="shared" si="133"/>
        <v>-185.37453076788535</v>
      </c>
      <c r="W185" s="4">
        <f t="shared" si="134"/>
        <v>-3.2353959112391317</v>
      </c>
      <c r="X185" s="4">
        <f t="shared" si="135"/>
        <v>-3.2353959112391317</v>
      </c>
      <c r="Y185" s="4">
        <f t="shared" si="136"/>
        <v>-3.2338573823305787</v>
      </c>
      <c r="Z185" s="4">
        <f t="shared" si="137"/>
        <v>-3.2338573841415519</v>
      </c>
      <c r="AA185" s="4">
        <f t="shared" si="138"/>
        <v>-3.2323314375201098</v>
      </c>
      <c r="AB185" s="4">
        <f t="shared" si="139"/>
        <v>-185.19894935735664</v>
      </c>
      <c r="AC185" s="4">
        <f t="shared" si="140"/>
        <v>98.155424587430048</v>
      </c>
      <c r="AD185" s="4">
        <f t="shared" si="141"/>
        <v>1.7131353377436511</v>
      </c>
      <c r="AE185" s="4">
        <f t="shared" si="142"/>
        <v>0.17558141052870724</v>
      </c>
      <c r="AF185" s="4">
        <f t="shared" si="143"/>
        <v>0.70232564211482895</v>
      </c>
      <c r="AG185" s="4">
        <f t="shared" si="144"/>
        <v>1.7257378725113002</v>
      </c>
      <c r="AH185" s="4">
        <f t="shared" si="145"/>
        <v>98.877496640783221</v>
      </c>
      <c r="AI185" s="4">
        <f t="shared" si="146"/>
        <v>6.591833109385548</v>
      </c>
      <c r="AJ185" s="4">
        <f t="shared" si="147"/>
        <v>0.40465747588138806</v>
      </c>
      <c r="AK185" s="4">
        <f t="shared" si="148"/>
        <v>23.185165516420437</v>
      </c>
      <c r="AL185" s="4">
        <f t="shared" si="149"/>
        <v>0.8976534638818805</v>
      </c>
      <c r="AM185" s="4">
        <f t="shared" si="150"/>
        <v>0.8976534638818805</v>
      </c>
      <c r="AN185" s="4">
        <f t="shared" si="151"/>
        <v>3.590613855527522</v>
      </c>
      <c r="AO185" s="4">
        <f t="shared" si="152"/>
        <v>2.888288213412693</v>
      </c>
      <c r="AP185" s="4">
        <f t="shared" si="153"/>
        <v>4</v>
      </c>
      <c r="AQ185" s="4">
        <f t="shared" si="154"/>
        <v>7.590613855527522</v>
      </c>
      <c r="AR185" s="4">
        <f t="shared" si="155"/>
        <v>12.126510230925458</v>
      </c>
      <c r="AS185" s="4">
        <f t="shared" si="156"/>
        <v>-0.12651023092545799</v>
      </c>
      <c r="AT185" s="4">
        <f t="shared" si="157"/>
        <v>-3.3120301006613923E-2</v>
      </c>
      <c r="AU185" s="4">
        <f t="shared" si="158"/>
        <v>0.66264339751815549</v>
      </c>
      <c r="AV185" s="4">
        <f t="shared" si="159"/>
        <v>1.3112571886215716</v>
      </c>
      <c r="AW185" s="4">
        <f t="shared" si="160"/>
        <v>75.129502764205768</v>
      </c>
      <c r="AX185" s="4">
        <f t="shared" si="161"/>
        <v>2.3997827097929341E-2</v>
      </c>
      <c r="AY185" s="4">
        <f t="shared" si="162"/>
        <v>-0.20089488837932479</v>
      </c>
      <c r="AZ185" s="4">
        <f t="shared" si="163"/>
        <v>3.0227013779075471</v>
      </c>
      <c r="BA185" s="4">
        <f t="shared" si="164"/>
        <v>173.18803168248095</v>
      </c>
      <c r="BB185" s="4">
        <f t="shared" si="165"/>
        <v>7.3016701282070349</v>
      </c>
      <c r="BC185" s="4">
        <f t="shared" si="166"/>
        <v>4.8248401027184231</v>
      </c>
      <c r="BD185" s="4">
        <f t="shared" si="167"/>
        <v>19.428180359132494</v>
      </c>
      <c r="BE185" s="4">
        <f t="shared" si="168"/>
        <v>119.95968838622079</v>
      </c>
      <c r="BF185" s="4">
        <f t="shared" si="169"/>
        <v>60.04031161377921</v>
      </c>
      <c r="BG185" s="4">
        <f t="shared" si="170"/>
        <v>299.95968838622082</v>
      </c>
    </row>
    <row r="186" spans="1:59" x14ac:dyDescent="0.2">
      <c r="A186" s="3">
        <f t="shared" si="173"/>
        <v>45473</v>
      </c>
      <c r="B186" s="1">
        <f t="shared" si="171"/>
        <v>2024</v>
      </c>
      <c r="C186" s="1">
        <f t="shared" si="174"/>
        <v>6</v>
      </c>
      <c r="D186" s="1">
        <f t="shared" si="175"/>
        <v>30</v>
      </c>
      <c r="E186" s="1">
        <v>12</v>
      </c>
      <c r="F186" s="1">
        <f t="shared" si="118"/>
        <v>2024</v>
      </c>
      <c r="G186" s="1">
        <f t="shared" si="119"/>
        <v>6</v>
      </c>
      <c r="H186" s="1">
        <f t="shared" si="120"/>
        <v>10</v>
      </c>
      <c r="I186" s="1">
        <f t="shared" si="121"/>
        <v>20</v>
      </c>
      <c r="J186" s="1">
        <f t="shared" si="122"/>
        <v>-13</v>
      </c>
      <c r="K186" s="4">
        <f t="shared" si="123"/>
        <v>8946.9166666666279</v>
      </c>
      <c r="L186" s="4">
        <f t="shared" si="124"/>
        <v>0.24495322838238542</v>
      </c>
      <c r="M186" s="4">
        <f t="shared" si="125"/>
        <v>68.965490548871458</v>
      </c>
      <c r="N186" s="4">
        <f t="shared" si="126"/>
        <v>4.5976993699247641</v>
      </c>
      <c r="O186" s="4">
        <f t="shared" si="127"/>
        <v>6.5310327032580977</v>
      </c>
      <c r="P186" s="4">
        <f t="shared" si="128"/>
        <v>6.597699369924765</v>
      </c>
      <c r="Q186" s="4">
        <f t="shared" si="129"/>
        <v>98.965490548871472</v>
      </c>
      <c r="R186" s="4">
        <f t="shared" si="130"/>
        <v>283.35442048825007</v>
      </c>
      <c r="S186" s="4">
        <f t="shared" si="131"/>
        <v>1.6698818870864704E-2</v>
      </c>
      <c r="T186" s="4">
        <f t="shared" si="132"/>
        <v>23.436106718031027</v>
      </c>
      <c r="U186" s="4">
        <f t="shared" si="172"/>
        <v>0.40903722607840376</v>
      </c>
      <c r="V186" s="4">
        <f t="shared" si="133"/>
        <v>-184.38892993937861</v>
      </c>
      <c r="W186" s="4">
        <f t="shared" si="134"/>
        <v>-3.2181939316713053</v>
      </c>
      <c r="X186" s="4">
        <f t="shared" si="135"/>
        <v>-3.2181939316713053</v>
      </c>
      <c r="Y186" s="4">
        <f t="shared" si="136"/>
        <v>-3.2169369597878452</v>
      </c>
      <c r="Z186" s="4">
        <f t="shared" si="137"/>
        <v>-3.2169369607754166</v>
      </c>
      <c r="AA186" s="4">
        <f t="shared" si="138"/>
        <v>-3.2156902826225551</v>
      </c>
      <c r="AB186" s="4">
        <f t="shared" si="139"/>
        <v>-184.24548141550329</v>
      </c>
      <c r="AC186" s="4">
        <f t="shared" si="140"/>
        <v>99.108939072746779</v>
      </c>
      <c r="AD186" s="4">
        <f t="shared" si="141"/>
        <v>1.7297773049778871</v>
      </c>
      <c r="AE186" s="4">
        <f t="shared" si="142"/>
        <v>0.14344852387530693</v>
      </c>
      <c r="AF186" s="4">
        <f t="shared" si="143"/>
        <v>0.57379409550122773</v>
      </c>
      <c r="AG186" s="4">
        <f t="shared" si="144"/>
        <v>1.7437996426038118</v>
      </c>
      <c r="AH186" s="4">
        <f t="shared" si="145"/>
        <v>99.912359837619761</v>
      </c>
      <c r="AI186" s="4">
        <f t="shared" si="146"/>
        <v>6.6608239891746504</v>
      </c>
      <c r="AJ186" s="4">
        <f t="shared" si="147"/>
        <v>0.40357700769892013</v>
      </c>
      <c r="AK186" s="4">
        <f t="shared" si="148"/>
        <v>23.123259249666855</v>
      </c>
      <c r="AL186" s="4">
        <f t="shared" si="149"/>
        <v>0.9468692887482888</v>
      </c>
      <c r="AM186" s="4">
        <f t="shared" si="150"/>
        <v>0.9468692887482888</v>
      </c>
      <c r="AN186" s="4">
        <f t="shared" si="151"/>
        <v>3.7874771549931552</v>
      </c>
      <c r="AO186" s="4">
        <f t="shared" si="152"/>
        <v>3.2136830594919275</v>
      </c>
      <c r="AP186" s="4">
        <f t="shared" si="153"/>
        <v>4</v>
      </c>
      <c r="AQ186" s="4">
        <f t="shared" si="154"/>
        <v>7.7874771549931552</v>
      </c>
      <c r="AR186" s="4">
        <f t="shared" si="155"/>
        <v>12.129791285916552</v>
      </c>
      <c r="AS186" s="4">
        <f t="shared" si="156"/>
        <v>-0.12979128591655265</v>
      </c>
      <c r="AT186" s="4">
        <f t="shared" si="157"/>
        <v>-3.3979279194617851E-2</v>
      </c>
      <c r="AU186" s="4">
        <f t="shared" si="158"/>
        <v>0.66264339751815549</v>
      </c>
      <c r="AV186" s="4">
        <f t="shared" si="159"/>
        <v>1.3101012416995925</v>
      </c>
      <c r="AW186" s="4">
        <f t="shared" si="160"/>
        <v>75.06327188423522</v>
      </c>
      <c r="AX186" s="4">
        <f t="shared" si="161"/>
        <v>2.4631355247996832E-2</v>
      </c>
      <c r="AY186" s="4">
        <f t="shared" si="162"/>
        <v>-0.20170542340731479</v>
      </c>
      <c r="AZ186" s="4">
        <f t="shared" si="163"/>
        <v>3.0200787996518166</v>
      </c>
      <c r="BA186" s="4">
        <f t="shared" si="164"/>
        <v>173.03776901698481</v>
      </c>
      <c r="BB186" s="4">
        <f t="shared" si="165"/>
        <v>7.2976288784427972</v>
      </c>
      <c r="BC186" s="4">
        <f t="shared" si="166"/>
        <v>4.8321624074737546</v>
      </c>
      <c r="BD186" s="4">
        <f t="shared" si="167"/>
        <v>19.427420164359347</v>
      </c>
      <c r="BE186" s="4">
        <f t="shared" si="168"/>
        <v>119.87638847213721</v>
      </c>
      <c r="BF186" s="4">
        <f t="shared" si="169"/>
        <v>60.123611527862792</v>
      </c>
      <c r="BG186" s="4">
        <f t="shared" si="170"/>
        <v>299.87638847213719</v>
      </c>
    </row>
    <row r="187" spans="1:59" x14ac:dyDescent="0.2">
      <c r="A187" s="3">
        <f t="shared" si="173"/>
        <v>45474</v>
      </c>
      <c r="B187" s="1">
        <f t="shared" si="171"/>
        <v>2024</v>
      </c>
      <c r="C187" s="1">
        <f t="shared" si="174"/>
        <v>7</v>
      </c>
      <c r="D187" s="1">
        <f t="shared" si="175"/>
        <v>1</v>
      </c>
      <c r="E187" s="1">
        <v>12</v>
      </c>
      <c r="F187" s="1">
        <f t="shared" si="118"/>
        <v>2024</v>
      </c>
      <c r="G187" s="1">
        <f t="shared" si="119"/>
        <v>7</v>
      </c>
      <c r="H187" s="1">
        <f t="shared" si="120"/>
        <v>10</v>
      </c>
      <c r="I187" s="1">
        <f t="shared" si="121"/>
        <v>20</v>
      </c>
      <c r="J187" s="1">
        <f t="shared" si="122"/>
        <v>-13</v>
      </c>
      <c r="K187" s="4">
        <f t="shared" si="123"/>
        <v>8947.9166666666279</v>
      </c>
      <c r="L187" s="4">
        <f t="shared" si="124"/>
        <v>0.24498060689025675</v>
      </c>
      <c r="M187" s="4">
        <f t="shared" si="125"/>
        <v>69.951137919910252</v>
      </c>
      <c r="N187" s="4">
        <f t="shared" si="126"/>
        <v>4.6634091946606837</v>
      </c>
      <c r="O187" s="4">
        <f t="shared" si="127"/>
        <v>6.5967425279940173</v>
      </c>
      <c r="P187" s="4">
        <f t="shared" si="128"/>
        <v>6.6634091946606837</v>
      </c>
      <c r="Q187" s="4">
        <f t="shared" si="129"/>
        <v>99.951137919910252</v>
      </c>
      <c r="R187" s="4">
        <f t="shared" si="130"/>
        <v>283.3544670317134</v>
      </c>
      <c r="S187" s="4">
        <f t="shared" si="131"/>
        <v>1.6698817775724389E-2</v>
      </c>
      <c r="T187" s="4">
        <f t="shared" si="132"/>
        <v>23.436106362110426</v>
      </c>
      <c r="U187" s="4">
        <f t="shared" si="172"/>
        <v>0.40903721986641739</v>
      </c>
      <c r="V187" s="4">
        <f t="shared" si="133"/>
        <v>-183.40332911180315</v>
      </c>
      <c r="W187" s="4">
        <f t="shared" si="134"/>
        <v>-3.2009919521197321</v>
      </c>
      <c r="X187" s="4">
        <f t="shared" si="135"/>
        <v>-3.2009919521197321</v>
      </c>
      <c r="Y187" s="4">
        <f t="shared" si="136"/>
        <v>-3.2000168908903639</v>
      </c>
      <c r="Z187" s="4">
        <f t="shared" si="137"/>
        <v>-3.2000168913513471</v>
      </c>
      <c r="AA187" s="4">
        <f t="shared" si="138"/>
        <v>-3.1990498239022971</v>
      </c>
      <c r="AB187" s="4">
        <f t="shared" si="139"/>
        <v>-183.29205336167084</v>
      </c>
      <c r="AC187" s="4">
        <f t="shared" si="140"/>
        <v>100.06241367004256</v>
      </c>
      <c r="AD187" s="4">
        <f t="shared" si="141"/>
        <v>1.7464185760348256</v>
      </c>
      <c r="AE187" s="4">
        <f t="shared" si="142"/>
        <v>0.11127575013230739</v>
      </c>
      <c r="AF187" s="4">
        <f t="shared" si="143"/>
        <v>0.44510300052922958</v>
      </c>
      <c r="AG187" s="4">
        <f t="shared" si="144"/>
        <v>1.761843093340961</v>
      </c>
      <c r="AH187" s="4">
        <f t="shared" si="145"/>
        <v>100.94617341271062</v>
      </c>
      <c r="AI187" s="4">
        <f t="shared" si="146"/>
        <v>6.7297448941807083</v>
      </c>
      <c r="AJ187" s="4">
        <f t="shared" si="147"/>
        <v>0.40237888629029156</v>
      </c>
      <c r="AK187" s="4">
        <f t="shared" si="148"/>
        <v>23.054611949608169</v>
      </c>
      <c r="AL187" s="4">
        <f t="shared" si="149"/>
        <v>0.99503549280036907</v>
      </c>
      <c r="AM187" s="4">
        <f t="shared" si="150"/>
        <v>0.99503549280036907</v>
      </c>
      <c r="AN187" s="4">
        <f t="shared" si="151"/>
        <v>3.9801419712014763</v>
      </c>
      <c r="AO187" s="4">
        <f t="shared" si="152"/>
        <v>3.5350389706722467</v>
      </c>
      <c r="AP187" s="4">
        <f t="shared" si="153"/>
        <v>4</v>
      </c>
      <c r="AQ187" s="4">
        <f t="shared" si="154"/>
        <v>7.9801419712014763</v>
      </c>
      <c r="AR187" s="4">
        <f t="shared" si="155"/>
        <v>12.133002366186691</v>
      </c>
      <c r="AS187" s="4">
        <f t="shared" si="156"/>
        <v>-0.13300236618669103</v>
      </c>
      <c r="AT187" s="4">
        <f t="shared" si="157"/>
        <v>-3.4819938043514007E-2</v>
      </c>
      <c r="AU187" s="4">
        <f t="shared" si="158"/>
        <v>0.66264339751815549</v>
      </c>
      <c r="AV187" s="4">
        <f t="shared" si="159"/>
        <v>1.3088285811318354</v>
      </c>
      <c r="AW187" s="4">
        <f t="shared" si="160"/>
        <v>74.990353804950018</v>
      </c>
      <c r="AX187" s="4">
        <f t="shared" si="161"/>
        <v>2.5253395325845272E-2</v>
      </c>
      <c r="AY187" s="4">
        <f t="shared" si="162"/>
        <v>-0.20260528490738727</v>
      </c>
      <c r="AZ187" s="4">
        <f t="shared" si="163"/>
        <v>3.01758886722964</v>
      </c>
      <c r="BA187" s="4">
        <f t="shared" si="164"/>
        <v>172.8951063979213</v>
      </c>
      <c r="BB187" s="4">
        <f t="shared" si="165"/>
        <v>7.2931536940659187</v>
      </c>
      <c r="BC187" s="4">
        <f t="shared" si="166"/>
        <v>4.8398486721207723</v>
      </c>
      <c r="BD187" s="4">
        <f t="shared" si="167"/>
        <v>19.426156060252609</v>
      </c>
      <c r="BE187" s="4">
        <f t="shared" si="168"/>
        <v>119.78405433221386</v>
      </c>
      <c r="BF187" s="4">
        <f t="shared" si="169"/>
        <v>60.215945667786144</v>
      </c>
      <c r="BG187" s="4">
        <f t="shared" si="170"/>
        <v>299.78405433221383</v>
      </c>
    </row>
    <row r="188" spans="1:59" x14ac:dyDescent="0.2">
      <c r="A188" s="3">
        <f t="shared" si="173"/>
        <v>45475</v>
      </c>
      <c r="B188" s="1">
        <f t="shared" si="171"/>
        <v>2024</v>
      </c>
      <c r="C188" s="1">
        <f t="shared" si="174"/>
        <v>7</v>
      </c>
      <c r="D188" s="1">
        <f t="shared" si="175"/>
        <v>2</v>
      </c>
      <c r="E188" s="1">
        <v>12</v>
      </c>
      <c r="F188" s="1">
        <f t="shared" si="118"/>
        <v>2024</v>
      </c>
      <c r="G188" s="1">
        <f t="shared" si="119"/>
        <v>7</v>
      </c>
      <c r="H188" s="1">
        <f t="shared" si="120"/>
        <v>10</v>
      </c>
      <c r="I188" s="1">
        <f t="shared" si="121"/>
        <v>20</v>
      </c>
      <c r="J188" s="1">
        <f t="shared" si="122"/>
        <v>-13</v>
      </c>
      <c r="K188" s="4">
        <f t="shared" si="123"/>
        <v>8948.9166666666279</v>
      </c>
      <c r="L188" s="4">
        <f t="shared" si="124"/>
        <v>0.24500798539812807</v>
      </c>
      <c r="M188" s="4">
        <f t="shared" si="125"/>
        <v>70.936785291414708</v>
      </c>
      <c r="N188" s="4">
        <f t="shared" si="126"/>
        <v>4.7291190194276469</v>
      </c>
      <c r="O188" s="4">
        <f t="shared" si="127"/>
        <v>6.6624523527609805</v>
      </c>
      <c r="P188" s="4">
        <f t="shared" si="128"/>
        <v>6.729119019427646</v>
      </c>
      <c r="Q188" s="4">
        <f t="shared" si="129"/>
        <v>100.93678529141469</v>
      </c>
      <c r="R188" s="4">
        <f t="shared" si="130"/>
        <v>283.35451357517678</v>
      </c>
      <c r="S188" s="4">
        <f t="shared" si="131"/>
        <v>1.6698816680584073E-2</v>
      </c>
      <c r="T188" s="4">
        <f t="shared" si="132"/>
        <v>23.436106006189824</v>
      </c>
      <c r="U188" s="4">
        <f t="shared" si="172"/>
        <v>0.40903721365443102</v>
      </c>
      <c r="V188" s="4">
        <f t="shared" si="133"/>
        <v>-182.41772828376207</v>
      </c>
      <c r="W188" s="4">
        <f t="shared" si="134"/>
        <v>-3.1837899725600329</v>
      </c>
      <c r="X188" s="4">
        <f t="shared" si="135"/>
        <v>-3.1837899725600329</v>
      </c>
      <c r="Y188" s="4">
        <f t="shared" si="136"/>
        <v>-3.1830970962788561</v>
      </c>
      <c r="Z188" s="4">
        <f t="shared" si="137"/>
        <v>-3.1830970964442638</v>
      </c>
      <c r="AA188" s="4">
        <f t="shared" si="138"/>
        <v>-3.1824099051460966</v>
      </c>
      <c r="AB188" s="4">
        <f t="shared" si="139"/>
        <v>-182.33865624549998</v>
      </c>
      <c r="AC188" s="4">
        <f t="shared" si="140"/>
        <v>101.01585732967681</v>
      </c>
      <c r="AD188" s="4">
        <f t="shared" si="141"/>
        <v>1.7630593071277072</v>
      </c>
      <c r="AE188" s="4">
        <f t="shared" si="142"/>
        <v>7.9072038262111732E-2</v>
      </c>
      <c r="AF188" s="4">
        <f t="shared" si="143"/>
        <v>0.31628815304844693</v>
      </c>
      <c r="AG188" s="4">
        <f t="shared" si="144"/>
        <v>1.7798666695673215</v>
      </c>
      <c r="AH188" s="4">
        <f t="shared" si="145"/>
        <v>101.9788482622134</v>
      </c>
      <c r="AI188" s="4">
        <f t="shared" si="146"/>
        <v>6.7985898841475603</v>
      </c>
      <c r="AJ188" s="4">
        <f t="shared" si="147"/>
        <v>0.40106362347832752</v>
      </c>
      <c r="AK188" s="4">
        <f t="shared" si="148"/>
        <v>22.979252941532121</v>
      </c>
      <c r="AL188" s="4">
        <f t="shared" si="149"/>
        <v>1.0420629707987104</v>
      </c>
      <c r="AM188" s="4">
        <f t="shared" si="150"/>
        <v>1.0420629707987104</v>
      </c>
      <c r="AN188" s="4">
        <f t="shared" si="151"/>
        <v>4.1682518831948414</v>
      </c>
      <c r="AO188" s="4">
        <f t="shared" si="152"/>
        <v>3.8519637301463945</v>
      </c>
      <c r="AP188" s="4">
        <f t="shared" si="153"/>
        <v>4</v>
      </c>
      <c r="AQ188" s="4">
        <f t="shared" si="154"/>
        <v>8.1682518831948414</v>
      </c>
      <c r="AR188" s="4">
        <f t="shared" si="155"/>
        <v>12.136137531386581</v>
      </c>
      <c r="AS188" s="4">
        <f t="shared" si="156"/>
        <v>-0.1361375313865798</v>
      </c>
      <c r="AT188" s="4">
        <f t="shared" si="157"/>
        <v>-3.5640722373494083E-2</v>
      </c>
      <c r="AU188" s="4">
        <f t="shared" si="158"/>
        <v>0.66264339751815549</v>
      </c>
      <c r="AV188" s="4">
        <f t="shared" si="159"/>
        <v>1.3074400708302161</v>
      </c>
      <c r="AW188" s="4">
        <f t="shared" si="160"/>
        <v>74.910798024856788</v>
      </c>
      <c r="AX188" s="4">
        <f t="shared" si="161"/>
        <v>2.5862872504477476E-2</v>
      </c>
      <c r="AY188" s="4">
        <f t="shared" si="162"/>
        <v>-0.20359403976206053</v>
      </c>
      <c r="AZ188" s="4">
        <f t="shared" si="163"/>
        <v>3.0152378370412638</v>
      </c>
      <c r="BA188" s="4">
        <f t="shared" si="164"/>
        <v>172.76040229061951</v>
      </c>
      <c r="BB188" s="4">
        <f t="shared" si="165"/>
        <v>7.2882483396565139</v>
      </c>
      <c r="BC188" s="4">
        <f t="shared" si="166"/>
        <v>4.8478891917300668</v>
      </c>
      <c r="BD188" s="4">
        <f t="shared" si="167"/>
        <v>19.424385871043093</v>
      </c>
      <c r="BE188" s="4">
        <f t="shared" si="168"/>
        <v>119.68273641062382</v>
      </c>
      <c r="BF188" s="4">
        <f t="shared" si="169"/>
        <v>60.317263589376182</v>
      </c>
      <c r="BG188" s="4">
        <f t="shared" si="170"/>
        <v>299.68273641062382</v>
      </c>
    </row>
    <row r="189" spans="1:59" x14ac:dyDescent="0.2">
      <c r="A189" s="3">
        <f t="shared" si="173"/>
        <v>45476</v>
      </c>
      <c r="B189" s="1">
        <f t="shared" si="171"/>
        <v>2024</v>
      </c>
      <c r="C189" s="1">
        <f t="shared" si="174"/>
        <v>7</v>
      </c>
      <c r="D189" s="1">
        <f t="shared" si="175"/>
        <v>3</v>
      </c>
      <c r="E189" s="1">
        <v>12</v>
      </c>
      <c r="F189" s="1">
        <f t="shared" si="118"/>
        <v>2024</v>
      </c>
      <c r="G189" s="1">
        <f t="shared" si="119"/>
        <v>7</v>
      </c>
      <c r="H189" s="1">
        <f t="shared" si="120"/>
        <v>10</v>
      </c>
      <c r="I189" s="1">
        <f t="shared" si="121"/>
        <v>20</v>
      </c>
      <c r="J189" s="1">
        <f t="shared" si="122"/>
        <v>-13</v>
      </c>
      <c r="K189" s="4">
        <f t="shared" si="123"/>
        <v>8949.9166666666279</v>
      </c>
      <c r="L189" s="4">
        <f t="shared" si="124"/>
        <v>0.24503536390599939</v>
      </c>
      <c r="M189" s="4">
        <f t="shared" si="125"/>
        <v>71.922432662919164</v>
      </c>
      <c r="N189" s="4">
        <f t="shared" si="126"/>
        <v>4.794828844194611</v>
      </c>
      <c r="O189" s="4">
        <f t="shared" si="127"/>
        <v>6.7281621775279445</v>
      </c>
      <c r="P189" s="4">
        <f t="shared" si="128"/>
        <v>6.7948288441946119</v>
      </c>
      <c r="Q189" s="4">
        <f t="shared" si="129"/>
        <v>101.92243266291918</v>
      </c>
      <c r="R189" s="4">
        <f t="shared" si="130"/>
        <v>283.35456011864017</v>
      </c>
      <c r="S189" s="4">
        <f t="shared" si="131"/>
        <v>1.6698815585443758E-2</v>
      </c>
      <c r="T189" s="4">
        <f t="shared" si="132"/>
        <v>23.436105650269223</v>
      </c>
      <c r="U189" s="4">
        <f t="shared" si="172"/>
        <v>0.40903720744244465</v>
      </c>
      <c r="V189" s="4">
        <f t="shared" si="133"/>
        <v>-181.432127455721</v>
      </c>
      <c r="W189" s="4">
        <f t="shared" si="134"/>
        <v>-3.1665879930003338</v>
      </c>
      <c r="X189" s="4">
        <f t="shared" si="135"/>
        <v>-3.1665879930003338</v>
      </c>
      <c r="Y189" s="4">
        <f t="shared" si="136"/>
        <v>-3.1661774965609699</v>
      </c>
      <c r="Z189" s="4">
        <f t="shared" si="137"/>
        <v>-3.1661774965953664</v>
      </c>
      <c r="AA189" s="4">
        <f t="shared" si="138"/>
        <v>-3.1657703700505508</v>
      </c>
      <c r="AB189" s="4">
        <f t="shared" si="139"/>
        <v>-181.38528111146539</v>
      </c>
      <c r="AC189" s="4">
        <f t="shared" si="140"/>
        <v>101.96927900717478</v>
      </c>
      <c r="AD189" s="4">
        <f t="shared" si="141"/>
        <v>1.7796996545599344</v>
      </c>
      <c r="AE189" s="4">
        <f t="shared" si="142"/>
        <v>4.6846344255598638E-2</v>
      </c>
      <c r="AF189" s="4">
        <f t="shared" si="143"/>
        <v>0.18738537702239455</v>
      </c>
      <c r="AG189" s="4">
        <f t="shared" si="144"/>
        <v>1.7978688483015359</v>
      </c>
      <c r="AH189" s="4">
        <f t="shared" si="145"/>
        <v>103.01029712572405</v>
      </c>
      <c r="AI189" s="4">
        <f t="shared" si="146"/>
        <v>6.8673531417149372</v>
      </c>
      <c r="AJ189" s="4">
        <f t="shared" si="147"/>
        <v>0.39963177448157228</v>
      </c>
      <c r="AK189" s="4">
        <f t="shared" si="148"/>
        <v>22.897214037118005</v>
      </c>
      <c r="AL189" s="4">
        <f t="shared" si="149"/>
        <v>1.0878644628048733</v>
      </c>
      <c r="AM189" s="4">
        <f t="shared" si="150"/>
        <v>1.0878644628048733</v>
      </c>
      <c r="AN189" s="4">
        <f t="shared" si="151"/>
        <v>4.351457851219493</v>
      </c>
      <c r="AO189" s="4">
        <f t="shared" si="152"/>
        <v>4.1640724741970985</v>
      </c>
      <c r="AP189" s="4">
        <f t="shared" si="153"/>
        <v>4</v>
      </c>
      <c r="AQ189" s="4">
        <f t="shared" si="154"/>
        <v>8.351457851219493</v>
      </c>
      <c r="AR189" s="4">
        <f t="shared" si="155"/>
        <v>12.139190964186991</v>
      </c>
      <c r="AS189" s="4">
        <f t="shared" si="156"/>
        <v>-0.13919096418699262</v>
      </c>
      <c r="AT189" s="4">
        <f t="shared" si="157"/>
        <v>-3.6440109211328002E-2</v>
      </c>
      <c r="AU189" s="4">
        <f t="shared" si="158"/>
        <v>0.66264339751815549</v>
      </c>
      <c r="AV189" s="4">
        <f t="shared" si="159"/>
        <v>1.3059366155001944</v>
      </c>
      <c r="AW189" s="4">
        <f t="shared" si="160"/>
        <v>74.8246563797601</v>
      </c>
      <c r="AX189" s="4">
        <f t="shared" si="161"/>
        <v>2.6458725843974268E-2</v>
      </c>
      <c r="AY189" s="4">
        <f t="shared" si="162"/>
        <v>-0.20467121454035953</v>
      </c>
      <c r="AZ189" s="4">
        <f t="shared" si="163"/>
        <v>3.0130313654379486</v>
      </c>
      <c r="BA189" s="4">
        <f t="shared" si="164"/>
        <v>172.63398078013407</v>
      </c>
      <c r="BB189" s="4">
        <f t="shared" si="165"/>
        <v>7.2829168917318068</v>
      </c>
      <c r="BC189" s="4">
        <f t="shared" si="166"/>
        <v>4.8562740724551841</v>
      </c>
      <c r="BD189" s="4">
        <f t="shared" si="167"/>
        <v>19.422107855918796</v>
      </c>
      <c r="BE189" s="4">
        <f t="shared" si="168"/>
        <v>119.57248937927423</v>
      </c>
      <c r="BF189" s="4">
        <f t="shared" si="169"/>
        <v>60.427510620725769</v>
      </c>
      <c r="BG189" s="4">
        <f t="shared" si="170"/>
        <v>299.5724893792742</v>
      </c>
    </row>
    <row r="190" spans="1:59" x14ac:dyDescent="0.2">
      <c r="A190" s="3">
        <f t="shared" si="173"/>
        <v>45477</v>
      </c>
      <c r="B190" s="1">
        <f t="shared" si="171"/>
        <v>2024</v>
      </c>
      <c r="C190" s="1">
        <f t="shared" si="174"/>
        <v>7</v>
      </c>
      <c r="D190" s="1">
        <f t="shared" si="175"/>
        <v>4</v>
      </c>
      <c r="E190" s="1">
        <v>12</v>
      </c>
      <c r="F190" s="1">
        <f t="shared" si="118"/>
        <v>2024</v>
      </c>
      <c r="G190" s="1">
        <f t="shared" si="119"/>
        <v>7</v>
      </c>
      <c r="H190" s="1">
        <f t="shared" si="120"/>
        <v>10</v>
      </c>
      <c r="I190" s="1">
        <f t="shared" si="121"/>
        <v>20</v>
      </c>
      <c r="J190" s="1">
        <f t="shared" si="122"/>
        <v>-13</v>
      </c>
      <c r="K190" s="4">
        <f t="shared" si="123"/>
        <v>8950.9166666666279</v>
      </c>
      <c r="L190" s="4">
        <f t="shared" si="124"/>
        <v>0.24506274241387072</v>
      </c>
      <c r="M190" s="4">
        <f t="shared" si="125"/>
        <v>72.90808003442362</v>
      </c>
      <c r="N190" s="4">
        <f t="shared" si="126"/>
        <v>4.860538668961575</v>
      </c>
      <c r="O190" s="4">
        <f t="shared" si="127"/>
        <v>6.7938720022949086</v>
      </c>
      <c r="P190" s="4">
        <f t="shared" si="128"/>
        <v>6.8605386689615742</v>
      </c>
      <c r="Q190" s="4">
        <f t="shared" si="129"/>
        <v>102.90808003442362</v>
      </c>
      <c r="R190" s="4">
        <f t="shared" si="130"/>
        <v>283.35460666210355</v>
      </c>
      <c r="S190" s="4">
        <f t="shared" si="131"/>
        <v>1.6698814490303443E-2</v>
      </c>
      <c r="T190" s="4">
        <f t="shared" si="132"/>
        <v>23.436105294348618</v>
      </c>
      <c r="U190" s="4">
        <f t="shared" si="172"/>
        <v>0.40903720123045822</v>
      </c>
      <c r="V190" s="4">
        <f t="shared" si="133"/>
        <v>-180.44652662767993</v>
      </c>
      <c r="W190" s="4">
        <f t="shared" si="134"/>
        <v>-3.1493860134406346</v>
      </c>
      <c r="X190" s="4">
        <f t="shared" si="135"/>
        <v>-3.1493860134406346</v>
      </c>
      <c r="Y190" s="4">
        <f t="shared" si="136"/>
        <v>-3.1492580122901535</v>
      </c>
      <c r="Z190" s="4">
        <f t="shared" si="137"/>
        <v>-3.1492580122911962</v>
      </c>
      <c r="AA190" s="4">
        <f t="shared" si="138"/>
        <v>-3.1491310622180131</v>
      </c>
      <c r="AB190" s="4">
        <f t="shared" si="139"/>
        <v>-180.431918998642</v>
      </c>
      <c r="AC190" s="4">
        <f t="shared" si="140"/>
        <v>102.92268766346155</v>
      </c>
      <c r="AD190" s="4">
        <f t="shared" si="141"/>
        <v>1.7963397747291534</v>
      </c>
      <c r="AE190" s="4">
        <f t="shared" si="142"/>
        <v>1.4607629037925562E-2</v>
      </c>
      <c r="AF190" s="4">
        <f t="shared" si="143"/>
        <v>5.843051615170225E-2</v>
      </c>
      <c r="AG190" s="4">
        <f t="shared" si="144"/>
        <v>1.8158481412269858</v>
      </c>
      <c r="AH190" s="4">
        <f t="shared" si="145"/>
        <v>104.04043472898175</v>
      </c>
      <c r="AI190" s="4">
        <f t="shared" si="146"/>
        <v>6.9360289819321164</v>
      </c>
      <c r="AJ190" s="4">
        <f t="shared" si="147"/>
        <v>0.39808393717889717</v>
      </c>
      <c r="AK190" s="4">
        <f t="shared" si="148"/>
        <v>22.808529492301808</v>
      </c>
      <c r="AL190" s="4">
        <f t="shared" si="149"/>
        <v>1.1323546945581313</v>
      </c>
      <c r="AM190" s="4">
        <f t="shared" si="150"/>
        <v>1.1323546945581313</v>
      </c>
      <c r="AN190" s="4">
        <f t="shared" si="151"/>
        <v>4.5294187782325253</v>
      </c>
      <c r="AO190" s="4">
        <f t="shared" si="152"/>
        <v>4.470988262080823</v>
      </c>
      <c r="AP190" s="4">
        <f t="shared" si="153"/>
        <v>4</v>
      </c>
      <c r="AQ190" s="4">
        <f t="shared" si="154"/>
        <v>8.5294187782325253</v>
      </c>
      <c r="AR190" s="4">
        <f t="shared" si="155"/>
        <v>12.142156979637209</v>
      </c>
      <c r="AS190" s="4">
        <f t="shared" si="156"/>
        <v>-0.14215697963720775</v>
      </c>
      <c r="AT190" s="4">
        <f t="shared" si="157"/>
        <v>-3.7216610240397137E-2</v>
      </c>
      <c r="AU190" s="4">
        <f t="shared" si="158"/>
        <v>0.66264339751815549</v>
      </c>
      <c r="AV190" s="4">
        <f t="shared" si="159"/>
        <v>1.3043191571639605</v>
      </c>
      <c r="AW190" s="4">
        <f t="shared" si="160"/>
        <v>74.731982843555656</v>
      </c>
      <c r="AX190" s="4">
        <f t="shared" si="161"/>
        <v>2.7039909564627436E-2</v>
      </c>
      <c r="AY190" s="4">
        <f t="shared" si="162"/>
        <v>-0.20583629583894603</v>
      </c>
      <c r="AZ190" s="4">
        <f t="shared" si="163"/>
        <v>3.0109744971981072</v>
      </c>
      <c r="BA190" s="4">
        <f t="shared" si="164"/>
        <v>172.51613091097667</v>
      </c>
      <c r="BB190" s="4">
        <f t="shared" si="165"/>
        <v>7.2771637270003664</v>
      </c>
      <c r="BC190" s="4">
        <f t="shared" si="166"/>
        <v>4.8649932526368422</v>
      </c>
      <c r="BD190" s="4">
        <f t="shared" si="167"/>
        <v>19.419320706637574</v>
      </c>
      <c r="BE190" s="4">
        <f t="shared" si="168"/>
        <v>119.45337202621241</v>
      </c>
      <c r="BF190" s="4">
        <f t="shared" si="169"/>
        <v>60.546627973787594</v>
      </c>
      <c r="BG190" s="4">
        <f t="shared" si="170"/>
        <v>299.45337202621238</v>
      </c>
    </row>
    <row r="191" spans="1:59" x14ac:dyDescent="0.2">
      <c r="A191" s="3">
        <f t="shared" si="173"/>
        <v>45478</v>
      </c>
      <c r="B191" s="1">
        <f t="shared" si="171"/>
        <v>2024</v>
      </c>
      <c r="C191" s="1">
        <f t="shared" si="174"/>
        <v>7</v>
      </c>
      <c r="D191" s="1">
        <f t="shared" si="175"/>
        <v>5</v>
      </c>
      <c r="E191" s="1">
        <v>12</v>
      </c>
      <c r="F191" s="1">
        <f t="shared" si="118"/>
        <v>2024</v>
      </c>
      <c r="G191" s="1">
        <f t="shared" si="119"/>
        <v>7</v>
      </c>
      <c r="H191" s="1">
        <f t="shared" si="120"/>
        <v>10</v>
      </c>
      <c r="I191" s="1">
        <f t="shared" si="121"/>
        <v>20</v>
      </c>
      <c r="J191" s="1">
        <f t="shared" si="122"/>
        <v>-13</v>
      </c>
      <c r="K191" s="4">
        <f t="shared" si="123"/>
        <v>8951.9166666666279</v>
      </c>
      <c r="L191" s="4">
        <f t="shared" si="124"/>
        <v>0.24509012092174204</v>
      </c>
      <c r="M191" s="4">
        <f t="shared" si="125"/>
        <v>73.893727405928075</v>
      </c>
      <c r="N191" s="4">
        <f t="shared" si="126"/>
        <v>4.9262484937285382</v>
      </c>
      <c r="O191" s="4">
        <f t="shared" si="127"/>
        <v>6.8595818270618718</v>
      </c>
      <c r="P191" s="4">
        <f t="shared" si="128"/>
        <v>6.9262484937285365</v>
      </c>
      <c r="Q191" s="4">
        <f t="shared" si="129"/>
        <v>103.89372740592805</v>
      </c>
      <c r="R191" s="4">
        <f t="shared" si="130"/>
        <v>283.35465320556693</v>
      </c>
      <c r="S191" s="4">
        <f t="shared" si="131"/>
        <v>1.6698813395163128E-2</v>
      </c>
      <c r="T191" s="4">
        <f t="shared" si="132"/>
        <v>23.436104938428016</v>
      </c>
      <c r="U191" s="4">
        <f t="shared" si="172"/>
        <v>0.4090371950184718</v>
      </c>
      <c r="V191" s="4">
        <f t="shared" si="133"/>
        <v>-179.46092579963889</v>
      </c>
      <c r="W191" s="4">
        <f t="shared" si="134"/>
        <v>-3.1321840338809364</v>
      </c>
      <c r="X191" s="4">
        <f t="shared" si="135"/>
        <v>-3.1321840338809364</v>
      </c>
      <c r="Y191" s="4">
        <f t="shared" si="136"/>
        <v>-3.1323385639924948</v>
      </c>
      <c r="Z191" s="4">
        <f t="shared" si="137"/>
        <v>-3.1323385639906598</v>
      </c>
      <c r="AA191" s="4">
        <f t="shared" si="138"/>
        <v>-3.1324918251996894</v>
      </c>
      <c r="AB191" s="4">
        <f t="shared" si="139"/>
        <v>-179.47856094317422</v>
      </c>
      <c r="AC191" s="4">
        <f t="shared" si="140"/>
        <v>103.87609226239272</v>
      </c>
      <c r="AD191" s="4">
        <f t="shared" si="141"/>
        <v>1.8129798240841584</v>
      </c>
      <c r="AE191" s="4">
        <f t="shared" si="142"/>
        <v>-1.7635143535329689E-2</v>
      </c>
      <c r="AF191" s="4">
        <f t="shared" si="143"/>
        <v>-7.0540574141318757E-2</v>
      </c>
      <c r="AG191" s="4">
        <f t="shared" si="144"/>
        <v>1.8338030970299213</v>
      </c>
      <c r="AH191" s="4">
        <f t="shared" si="145"/>
        <v>105.06917791783388</v>
      </c>
      <c r="AI191" s="4">
        <f t="shared" si="146"/>
        <v>7.0046118611889252</v>
      </c>
      <c r="AJ191" s="4">
        <f t="shared" si="147"/>
        <v>0.39642075133085231</v>
      </c>
      <c r="AK191" s="4">
        <f t="shared" si="148"/>
        <v>22.713235962662949</v>
      </c>
      <c r="AL191" s="4">
        <f t="shared" si="149"/>
        <v>1.1754505119058365</v>
      </c>
      <c r="AM191" s="4">
        <f t="shared" si="150"/>
        <v>1.1754505119058365</v>
      </c>
      <c r="AN191" s="4">
        <f t="shared" si="151"/>
        <v>4.701802047623346</v>
      </c>
      <c r="AO191" s="4">
        <f t="shared" si="152"/>
        <v>4.7723426217646647</v>
      </c>
      <c r="AP191" s="4">
        <f t="shared" si="153"/>
        <v>4</v>
      </c>
      <c r="AQ191" s="4">
        <f t="shared" si="154"/>
        <v>8.701802047623346</v>
      </c>
      <c r="AR191" s="4">
        <f t="shared" si="155"/>
        <v>12.145030034127055</v>
      </c>
      <c r="AS191" s="4">
        <f t="shared" si="156"/>
        <v>-0.1450300341270534</v>
      </c>
      <c r="AT191" s="4">
        <f t="shared" si="157"/>
        <v>-3.7968774146952329E-2</v>
      </c>
      <c r="AU191" s="4">
        <f t="shared" si="158"/>
        <v>0.66264339751815549</v>
      </c>
      <c r="AV191" s="4">
        <f t="shared" si="159"/>
        <v>1.3025886717299016</v>
      </c>
      <c r="AW191" s="4">
        <f t="shared" si="160"/>
        <v>74.632833331675215</v>
      </c>
      <c r="AX191" s="4">
        <f t="shared" si="161"/>
        <v>2.7605394302036755E-2</v>
      </c>
      <c r="AY191" s="4">
        <f t="shared" si="162"/>
        <v>-0.20708873064708627</v>
      </c>
      <c r="AZ191" s="4">
        <f t="shared" si="163"/>
        <v>3.0090716591671303</v>
      </c>
      <c r="BA191" s="4">
        <f t="shared" si="164"/>
        <v>172.40710632270469</v>
      </c>
      <c r="BB191" s="4">
        <f t="shared" si="165"/>
        <v>7.2709935099294842</v>
      </c>
      <c r="BC191" s="4">
        <f t="shared" si="166"/>
        <v>4.8740365241975709</v>
      </c>
      <c r="BD191" s="4">
        <f t="shared" si="167"/>
        <v>19.416023544056539</v>
      </c>
      <c r="BE191" s="4">
        <f t="shared" si="168"/>
        <v>119.3254471375575</v>
      </c>
      <c r="BF191" s="4">
        <f t="shared" si="169"/>
        <v>60.674552862442496</v>
      </c>
      <c r="BG191" s="4">
        <f t="shared" si="170"/>
        <v>299.32544713755749</v>
      </c>
    </row>
    <row r="192" spans="1:59" x14ac:dyDescent="0.2">
      <c r="A192" s="3">
        <f t="shared" si="173"/>
        <v>45479</v>
      </c>
      <c r="B192" s="1">
        <f t="shared" si="171"/>
        <v>2024</v>
      </c>
      <c r="C192" s="1">
        <f t="shared" si="174"/>
        <v>7</v>
      </c>
      <c r="D192" s="1">
        <f t="shared" si="175"/>
        <v>6</v>
      </c>
      <c r="E192" s="1">
        <v>12</v>
      </c>
      <c r="F192" s="1">
        <f t="shared" si="118"/>
        <v>2024</v>
      </c>
      <c r="G192" s="1">
        <f t="shared" si="119"/>
        <v>7</v>
      </c>
      <c r="H192" s="1">
        <f t="shared" si="120"/>
        <v>10</v>
      </c>
      <c r="I192" s="1">
        <f t="shared" si="121"/>
        <v>20</v>
      </c>
      <c r="J192" s="1">
        <f t="shared" si="122"/>
        <v>-13</v>
      </c>
      <c r="K192" s="4">
        <f t="shared" si="123"/>
        <v>8952.9166666666279</v>
      </c>
      <c r="L192" s="4">
        <f t="shared" si="124"/>
        <v>0.24511749942961336</v>
      </c>
      <c r="M192" s="4">
        <f t="shared" si="125"/>
        <v>74.879374777432531</v>
      </c>
      <c r="N192" s="4">
        <f t="shared" si="126"/>
        <v>4.9919583184955023</v>
      </c>
      <c r="O192" s="4">
        <f t="shared" si="127"/>
        <v>6.9252916518288359</v>
      </c>
      <c r="P192" s="4">
        <f t="shared" si="128"/>
        <v>6.9919583184955023</v>
      </c>
      <c r="Q192" s="4">
        <f t="shared" si="129"/>
        <v>104.87937477743253</v>
      </c>
      <c r="R192" s="4">
        <f t="shared" si="130"/>
        <v>283.35469974903032</v>
      </c>
      <c r="S192" s="4">
        <f t="shared" si="131"/>
        <v>1.6698812300022813E-2</v>
      </c>
      <c r="T192" s="4">
        <f t="shared" si="132"/>
        <v>23.436104582507415</v>
      </c>
      <c r="U192" s="4">
        <f t="shared" si="172"/>
        <v>0.40903718880648543</v>
      </c>
      <c r="V192" s="4">
        <f t="shared" si="133"/>
        <v>-178.47532497159779</v>
      </c>
      <c r="W192" s="4">
        <f t="shared" si="134"/>
        <v>-3.1149820543212363</v>
      </c>
      <c r="X192" s="4">
        <f t="shared" si="135"/>
        <v>-3.1149820543212363</v>
      </c>
      <c r="Y192" s="4">
        <f t="shared" si="136"/>
        <v>-3.1154190721855595</v>
      </c>
      <c r="Z192" s="4">
        <f t="shared" si="137"/>
        <v>-3.1154190721440562</v>
      </c>
      <c r="AA192" s="4">
        <f t="shared" si="138"/>
        <v>-3.1158525025308559</v>
      </c>
      <c r="AB192" s="4">
        <f t="shared" si="139"/>
        <v>-178.52519798029371</v>
      </c>
      <c r="AC192" s="4">
        <f t="shared" si="140"/>
        <v>104.82950176873661</v>
      </c>
      <c r="AD192" s="4">
        <f t="shared" si="141"/>
        <v>1.8296199590896731</v>
      </c>
      <c r="AE192" s="4">
        <f t="shared" si="142"/>
        <v>-4.9873008695925591E-2</v>
      </c>
      <c r="AF192" s="4">
        <f t="shared" si="143"/>
        <v>-0.19949203478370237</v>
      </c>
      <c r="AG192" s="4">
        <f t="shared" si="144"/>
        <v>1.851732303639342</v>
      </c>
      <c r="AH192" s="4">
        <f t="shared" si="145"/>
        <v>106.09644578657175</v>
      </c>
      <c r="AI192" s="4">
        <f t="shared" si="146"/>
        <v>7.0730963857714499</v>
      </c>
      <c r="AJ192" s="4">
        <f t="shared" si="147"/>
        <v>0.39464289775677835</v>
      </c>
      <c r="AK192" s="4">
        <f t="shared" si="148"/>
        <v>22.611372456276264</v>
      </c>
      <c r="AL192" s="4">
        <f t="shared" si="149"/>
        <v>1.2170710091392181</v>
      </c>
      <c r="AM192" s="4">
        <f t="shared" si="150"/>
        <v>1.2170710091392181</v>
      </c>
      <c r="AN192" s="4">
        <f t="shared" si="151"/>
        <v>4.8682840365568723</v>
      </c>
      <c r="AO192" s="4">
        <f t="shared" si="152"/>
        <v>5.0677760713405746</v>
      </c>
      <c r="AP192" s="4">
        <f t="shared" si="153"/>
        <v>4</v>
      </c>
      <c r="AQ192" s="4">
        <f t="shared" si="154"/>
        <v>8.8682840365568723</v>
      </c>
      <c r="AR192" s="4">
        <f t="shared" si="155"/>
        <v>12.147804733942614</v>
      </c>
      <c r="AS192" s="4">
        <f t="shared" si="156"/>
        <v>-0.14780473394261406</v>
      </c>
      <c r="AT192" s="4">
        <f t="shared" si="157"/>
        <v>-3.8695188859992527E-2</v>
      </c>
      <c r="AU192" s="4">
        <f t="shared" si="158"/>
        <v>0.66264339751815549</v>
      </c>
      <c r="AV192" s="4">
        <f t="shared" si="159"/>
        <v>1.3007461656357659</v>
      </c>
      <c r="AW192" s="4">
        <f t="shared" si="160"/>
        <v>74.527265508754098</v>
      </c>
      <c r="AX192" s="4">
        <f t="shared" si="161"/>
        <v>2.8154168344967586E-2</v>
      </c>
      <c r="AY192" s="4">
        <f t="shared" si="162"/>
        <v>-0.20842792673797311</v>
      </c>
      <c r="AZ192" s="4">
        <f t="shared" si="163"/>
        <v>3.0073266588385876</v>
      </c>
      <c r="BA192" s="4">
        <f t="shared" si="164"/>
        <v>172.30712516863025</v>
      </c>
      <c r="BB192" s="4">
        <f t="shared" si="165"/>
        <v>7.2644111796811499</v>
      </c>
      <c r="BC192" s="4">
        <f t="shared" si="166"/>
        <v>4.8833935542614642</v>
      </c>
      <c r="BD192" s="4">
        <f t="shared" si="167"/>
        <v>19.412215913623765</v>
      </c>
      <c r="BE192" s="4">
        <f t="shared" si="168"/>
        <v>119.18878137325535</v>
      </c>
      <c r="BF192" s="4">
        <f t="shared" si="169"/>
        <v>60.811218626744648</v>
      </c>
      <c r="BG192" s="4">
        <f t="shared" si="170"/>
        <v>299.18878137325532</v>
      </c>
    </row>
    <row r="193" spans="1:59" x14ac:dyDescent="0.2">
      <c r="A193" s="3">
        <f t="shared" si="173"/>
        <v>45480</v>
      </c>
      <c r="B193" s="1">
        <f t="shared" si="171"/>
        <v>2024</v>
      </c>
      <c r="C193" s="1">
        <f t="shared" si="174"/>
        <v>7</v>
      </c>
      <c r="D193" s="1">
        <f t="shared" si="175"/>
        <v>7</v>
      </c>
      <c r="E193" s="1">
        <v>12</v>
      </c>
      <c r="F193" s="1">
        <f t="shared" si="118"/>
        <v>2024</v>
      </c>
      <c r="G193" s="1">
        <f t="shared" si="119"/>
        <v>7</v>
      </c>
      <c r="H193" s="1">
        <f t="shared" si="120"/>
        <v>10</v>
      </c>
      <c r="I193" s="1">
        <f t="shared" si="121"/>
        <v>20</v>
      </c>
      <c r="J193" s="1">
        <f t="shared" si="122"/>
        <v>-13</v>
      </c>
      <c r="K193" s="4">
        <f t="shared" si="123"/>
        <v>8953.9166666666279</v>
      </c>
      <c r="L193" s="4">
        <f t="shared" si="124"/>
        <v>0.24514487793748468</v>
      </c>
      <c r="M193" s="4">
        <f t="shared" si="125"/>
        <v>75.865022148936987</v>
      </c>
      <c r="N193" s="4">
        <f t="shared" si="126"/>
        <v>5.0576681432624655</v>
      </c>
      <c r="O193" s="4">
        <f t="shared" si="127"/>
        <v>6.9910014765957991</v>
      </c>
      <c r="P193" s="4">
        <f t="shared" si="128"/>
        <v>7.0576681432624646</v>
      </c>
      <c r="Q193" s="4">
        <f t="shared" si="129"/>
        <v>105.86502214893697</v>
      </c>
      <c r="R193" s="4">
        <f t="shared" si="130"/>
        <v>283.3547462924937</v>
      </c>
      <c r="S193" s="4">
        <f t="shared" si="131"/>
        <v>1.6698811204882501E-2</v>
      </c>
      <c r="T193" s="4">
        <f t="shared" si="132"/>
        <v>23.436104226586814</v>
      </c>
      <c r="U193" s="4">
        <f t="shared" si="172"/>
        <v>0.40903718259449906</v>
      </c>
      <c r="V193" s="4">
        <f t="shared" si="133"/>
        <v>-177.48972414355671</v>
      </c>
      <c r="W193" s="4">
        <f t="shared" si="134"/>
        <v>-3.0977800747615372</v>
      </c>
      <c r="X193" s="4">
        <f t="shared" si="135"/>
        <v>-3.0977800747615372</v>
      </c>
      <c r="Y193" s="4">
        <f t="shared" si="136"/>
        <v>-3.0984994573972462</v>
      </c>
      <c r="Z193" s="4">
        <f t="shared" si="137"/>
        <v>-3.0984994572121205</v>
      </c>
      <c r="AA193" s="4">
        <f t="shared" si="138"/>
        <v>-3.0992129377661031</v>
      </c>
      <c r="AB193" s="4">
        <f t="shared" si="139"/>
        <v>-177.57182114633878</v>
      </c>
      <c r="AC193" s="4">
        <f t="shared" si="140"/>
        <v>105.78292514615492</v>
      </c>
      <c r="AD193" s="4">
        <f t="shared" si="141"/>
        <v>1.8462603361911072</v>
      </c>
      <c r="AE193" s="4">
        <f t="shared" si="142"/>
        <v>-8.2097002782049344E-2</v>
      </c>
      <c r="AF193" s="4">
        <f t="shared" si="143"/>
        <v>-0.32838801112819738</v>
      </c>
      <c r="AG193" s="4">
        <f t="shared" si="144"/>
        <v>1.8696343903552086</v>
      </c>
      <c r="AH193" s="4">
        <f t="shared" si="145"/>
        <v>107.12215979986811</v>
      </c>
      <c r="AI193" s="4">
        <f t="shared" si="146"/>
        <v>7.1414773199912078</v>
      </c>
      <c r="AJ193" s="4">
        <f t="shared" si="147"/>
        <v>0.39275109747113746</v>
      </c>
      <c r="AK193" s="4">
        <f t="shared" si="148"/>
        <v>22.502980284227394</v>
      </c>
      <c r="AL193" s="4">
        <f t="shared" si="149"/>
        <v>1.257137650931142</v>
      </c>
      <c r="AM193" s="4">
        <f t="shared" si="150"/>
        <v>1.257137650931142</v>
      </c>
      <c r="AN193" s="4">
        <f t="shared" si="151"/>
        <v>5.0285506037245682</v>
      </c>
      <c r="AO193" s="4">
        <f t="shared" si="152"/>
        <v>5.3569386148527656</v>
      </c>
      <c r="AP193" s="4">
        <f t="shared" si="153"/>
        <v>4</v>
      </c>
      <c r="AQ193" s="4">
        <f t="shared" si="154"/>
        <v>9.0285506037245682</v>
      </c>
      <c r="AR193" s="4">
        <f t="shared" si="155"/>
        <v>12.150475843395409</v>
      </c>
      <c r="AS193" s="4">
        <f t="shared" si="156"/>
        <v>-0.15047584339540876</v>
      </c>
      <c r="AT193" s="4">
        <f t="shared" si="157"/>
        <v>-3.9394483679478697E-2</v>
      </c>
      <c r="AU193" s="4">
        <f t="shared" si="158"/>
        <v>0.66264339751815549</v>
      </c>
      <c r="AV193" s="4">
        <f t="shared" si="159"/>
        <v>1.2987926725945593</v>
      </c>
      <c r="AW193" s="4">
        <f t="shared" si="160"/>
        <v>74.415338602184789</v>
      </c>
      <c r="AX193" s="4">
        <f t="shared" si="161"/>
        <v>2.8685238854374261E-2</v>
      </c>
      <c r="AY193" s="4">
        <f t="shared" si="162"/>
        <v>-0.20985325308565445</v>
      </c>
      <c r="AZ193" s="4">
        <f t="shared" si="163"/>
        <v>3.0057426876066859</v>
      </c>
      <c r="BA193" s="4">
        <f t="shared" si="164"/>
        <v>172.21637030217215</v>
      </c>
      <c r="BB193" s="4">
        <f t="shared" si="165"/>
        <v>7.2574219364902017</v>
      </c>
      <c r="BC193" s="4">
        <f t="shared" si="166"/>
        <v>4.893053906905207</v>
      </c>
      <c r="BD193" s="4">
        <f t="shared" si="167"/>
        <v>19.407897779885609</v>
      </c>
      <c r="BE193" s="4">
        <f t="shared" si="168"/>
        <v>119.04344513730689</v>
      </c>
      <c r="BF193" s="4">
        <f t="shared" si="169"/>
        <v>60.95655486269311</v>
      </c>
      <c r="BG193" s="4">
        <f t="shared" si="170"/>
        <v>299.04344513730689</v>
      </c>
    </row>
    <row r="194" spans="1:59" x14ac:dyDescent="0.2">
      <c r="A194" s="3">
        <f t="shared" si="173"/>
        <v>45481</v>
      </c>
      <c r="B194" s="1">
        <f t="shared" si="171"/>
        <v>2024</v>
      </c>
      <c r="C194" s="1">
        <f t="shared" si="174"/>
        <v>7</v>
      </c>
      <c r="D194" s="1">
        <f t="shared" si="175"/>
        <v>8</v>
      </c>
      <c r="E194" s="1">
        <v>12</v>
      </c>
      <c r="F194" s="1">
        <f t="shared" si="118"/>
        <v>2024</v>
      </c>
      <c r="G194" s="1">
        <f t="shared" si="119"/>
        <v>7</v>
      </c>
      <c r="H194" s="1">
        <f t="shared" si="120"/>
        <v>10</v>
      </c>
      <c r="I194" s="1">
        <f t="shared" si="121"/>
        <v>20</v>
      </c>
      <c r="J194" s="1">
        <f t="shared" si="122"/>
        <v>-13</v>
      </c>
      <c r="K194" s="4">
        <f t="shared" si="123"/>
        <v>8954.9166666666279</v>
      </c>
      <c r="L194" s="4">
        <f t="shared" si="124"/>
        <v>0.24517225644535601</v>
      </c>
      <c r="M194" s="4">
        <f t="shared" si="125"/>
        <v>76.850669520441443</v>
      </c>
      <c r="N194" s="4">
        <f t="shared" si="126"/>
        <v>5.1233779680294296</v>
      </c>
      <c r="O194" s="4">
        <f t="shared" si="127"/>
        <v>7.0567113013627631</v>
      </c>
      <c r="P194" s="4">
        <f t="shared" si="128"/>
        <v>7.1233779680294305</v>
      </c>
      <c r="Q194" s="4">
        <f t="shared" si="129"/>
        <v>106.85066952044146</v>
      </c>
      <c r="R194" s="4">
        <f t="shared" si="130"/>
        <v>283.35479283595708</v>
      </c>
      <c r="S194" s="4">
        <f t="shared" si="131"/>
        <v>1.6698810109742186E-2</v>
      </c>
      <c r="T194" s="4">
        <f t="shared" si="132"/>
        <v>23.436103870666209</v>
      </c>
      <c r="U194" s="4">
        <f t="shared" si="172"/>
        <v>0.40903717638251263</v>
      </c>
      <c r="V194" s="4">
        <f t="shared" si="133"/>
        <v>-176.50412331551564</v>
      </c>
      <c r="W194" s="4">
        <f t="shared" si="134"/>
        <v>-3.080578095201838</v>
      </c>
      <c r="X194" s="4">
        <f t="shared" si="135"/>
        <v>-3.080578095201838</v>
      </c>
      <c r="Y194" s="4">
        <f t="shared" si="136"/>
        <v>-3.0815796401846201</v>
      </c>
      <c r="Z194" s="4">
        <f t="shared" si="137"/>
        <v>-3.0815796396850441</v>
      </c>
      <c r="AA194" s="4">
        <f t="shared" si="138"/>
        <v>-3.0825729745145507</v>
      </c>
      <c r="AB194" s="4">
        <f t="shared" si="139"/>
        <v>-176.61842148077204</v>
      </c>
      <c r="AC194" s="4">
        <f t="shared" si="140"/>
        <v>106.73637135518504</v>
      </c>
      <c r="AD194" s="4">
        <f t="shared" si="141"/>
        <v>1.862901111779341</v>
      </c>
      <c r="AE194" s="4">
        <f t="shared" si="142"/>
        <v>-0.11429816525641456</v>
      </c>
      <c r="AF194" s="4">
        <f t="shared" si="143"/>
        <v>-0.45719266102565825</v>
      </c>
      <c r="AG194" s="4">
        <f t="shared" si="144"/>
        <v>1.8875080298607949</v>
      </c>
      <c r="AH194" s="4">
        <f t="shared" si="145"/>
        <v>108.14624390807651</v>
      </c>
      <c r="AI194" s="4">
        <f t="shared" si="146"/>
        <v>7.2097495938717673</v>
      </c>
      <c r="AJ194" s="4">
        <f t="shared" si="147"/>
        <v>0.39074611078207588</v>
      </c>
      <c r="AK194" s="4">
        <f t="shared" si="148"/>
        <v>22.388103008964258</v>
      </c>
      <c r="AL194" s="4">
        <f t="shared" si="149"/>
        <v>1.2955743876350567</v>
      </c>
      <c r="AM194" s="4">
        <f t="shared" si="150"/>
        <v>1.2955743876350567</v>
      </c>
      <c r="AN194" s="4">
        <f t="shared" si="151"/>
        <v>5.1822975505402269</v>
      </c>
      <c r="AO194" s="4">
        <f t="shared" si="152"/>
        <v>5.6394902115658851</v>
      </c>
      <c r="AP194" s="4">
        <f t="shared" si="153"/>
        <v>4</v>
      </c>
      <c r="AQ194" s="4">
        <f t="shared" si="154"/>
        <v>9.1822975505402269</v>
      </c>
      <c r="AR194" s="4">
        <f t="shared" si="155"/>
        <v>12.153038292509004</v>
      </c>
      <c r="AS194" s="4">
        <f t="shared" si="156"/>
        <v>-0.15303829250900414</v>
      </c>
      <c r="AT194" s="4">
        <f t="shared" si="157"/>
        <v>-4.006533128868444E-2</v>
      </c>
      <c r="AU194" s="4">
        <f t="shared" si="158"/>
        <v>0.66264339751815549</v>
      </c>
      <c r="AV194" s="4">
        <f t="shared" si="159"/>
        <v>1.2967292504683794</v>
      </c>
      <c r="AW194" s="4">
        <f t="shared" si="160"/>
        <v>74.297113223000764</v>
      </c>
      <c r="AX194" s="4">
        <f t="shared" si="161"/>
        <v>2.9197633062376056E-2</v>
      </c>
      <c r="AY194" s="4">
        <f t="shared" si="162"/>
        <v>-0.21136404030720979</v>
      </c>
      <c r="AZ194" s="4">
        <f t="shared" si="163"/>
        <v>3.0043223283704088</v>
      </c>
      <c r="BA194" s="4">
        <f t="shared" si="164"/>
        <v>172.13498971254106</v>
      </c>
      <c r="BB194" s="4">
        <f t="shared" si="165"/>
        <v>7.2500312275576997</v>
      </c>
      <c r="BC194" s="4">
        <f t="shared" si="166"/>
        <v>4.9030070649513045</v>
      </c>
      <c r="BD194" s="4">
        <f t="shared" si="167"/>
        <v>19.403069520066705</v>
      </c>
      <c r="BE194" s="4">
        <f t="shared" si="168"/>
        <v>118.88951244309121</v>
      </c>
      <c r="BF194" s="4">
        <f t="shared" si="169"/>
        <v>61.110487556908794</v>
      </c>
      <c r="BG194" s="4">
        <f t="shared" si="170"/>
        <v>298.88951244309123</v>
      </c>
    </row>
    <row r="195" spans="1:59" x14ac:dyDescent="0.2">
      <c r="A195" s="3">
        <f t="shared" si="173"/>
        <v>45482</v>
      </c>
      <c r="B195" s="1">
        <f t="shared" si="171"/>
        <v>2024</v>
      </c>
      <c r="C195" s="1">
        <f t="shared" si="174"/>
        <v>7</v>
      </c>
      <c r="D195" s="1">
        <f t="shared" si="175"/>
        <v>9</v>
      </c>
      <c r="E195" s="1">
        <v>12</v>
      </c>
      <c r="F195" s="1">
        <f t="shared" si="118"/>
        <v>2024</v>
      </c>
      <c r="G195" s="1">
        <f t="shared" si="119"/>
        <v>7</v>
      </c>
      <c r="H195" s="1">
        <f t="shared" si="120"/>
        <v>10</v>
      </c>
      <c r="I195" s="1">
        <f t="shared" si="121"/>
        <v>20</v>
      </c>
      <c r="J195" s="1">
        <f t="shared" si="122"/>
        <v>-13</v>
      </c>
      <c r="K195" s="4">
        <f t="shared" si="123"/>
        <v>8955.9166666666279</v>
      </c>
      <c r="L195" s="4">
        <f t="shared" si="124"/>
        <v>0.24519963495322733</v>
      </c>
      <c r="M195" s="4">
        <f t="shared" si="125"/>
        <v>77.836316891945899</v>
      </c>
      <c r="N195" s="4">
        <f t="shared" si="126"/>
        <v>5.1890877927963937</v>
      </c>
      <c r="O195" s="4">
        <f t="shared" si="127"/>
        <v>7.1224211261297272</v>
      </c>
      <c r="P195" s="4">
        <f t="shared" si="128"/>
        <v>7.1890877927963928</v>
      </c>
      <c r="Q195" s="4">
        <f t="shared" si="129"/>
        <v>107.8363168919459</v>
      </c>
      <c r="R195" s="4">
        <f t="shared" si="130"/>
        <v>283.35483937942047</v>
      </c>
      <c r="S195" s="4">
        <f t="shared" si="131"/>
        <v>1.669880901460187E-2</v>
      </c>
      <c r="T195" s="4">
        <f t="shared" si="132"/>
        <v>23.436103514745607</v>
      </c>
      <c r="U195" s="4">
        <f t="shared" si="172"/>
        <v>0.40903717017052627</v>
      </c>
      <c r="V195" s="4">
        <f t="shared" si="133"/>
        <v>-175.51852248747457</v>
      </c>
      <c r="W195" s="4">
        <f t="shared" si="134"/>
        <v>-3.0633761156421389</v>
      </c>
      <c r="X195" s="4">
        <f t="shared" si="135"/>
        <v>-3.0633761156421389</v>
      </c>
      <c r="Y195" s="4">
        <f t="shared" si="136"/>
        <v>-3.0646595411527584</v>
      </c>
      <c r="Z195" s="4">
        <f t="shared" si="137"/>
        <v>-3.0646595401015126</v>
      </c>
      <c r="AA195" s="4">
        <f t="shared" si="138"/>
        <v>-3.0659324564750841</v>
      </c>
      <c r="AB195" s="4">
        <f t="shared" si="139"/>
        <v>-175.66499002819927</v>
      </c>
      <c r="AC195" s="4">
        <f t="shared" si="140"/>
        <v>107.6898493512212</v>
      </c>
      <c r="AD195" s="4">
        <f t="shared" si="141"/>
        <v>1.8795424421554894</v>
      </c>
      <c r="AE195" s="4">
        <f t="shared" si="142"/>
        <v>-0.14646754072470003</v>
      </c>
      <c r="AF195" s="4">
        <f t="shared" si="143"/>
        <v>-0.58587016289880012</v>
      </c>
      <c r="AG195" s="4">
        <f t="shared" si="144"/>
        <v>1.9053519401154662</v>
      </c>
      <c r="AH195" s="4">
        <f t="shared" si="145"/>
        <v>109.16862465567938</v>
      </c>
      <c r="AI195" s="4">
        <f t="shared" si="146"/>
        <v>7.2779083103786251</v>
      </c>
      <c r="AJ195" s="4">
        <f t="shared" si="147"/>
        <v>0.38862873635533185</v>
      </c>
      <c r="AK195" s="4">
        <f t="shared" si="148"/>
        <v>22.266786390662894</v>
      </c>
      <c r="AL195" s="4">
        <f t="shared" si="149"/>
        <v>1.3323077637334819</v>
      </c>
      <c r="AM195" s="4">
        <f t="shared" si="150"/>
        <v>1.3323077637334819</v>
      </c>
      <c r="AN195" s="4">
        <f t="shared" si="151"/>
        <v>5.3292310549339277</v>
      </c>
      <c r="AO195" s="4">
        <f t="shared" si="152"/>
        <v>5.9151012178327278</v>
      </c>
      <c r="AP195" s="4">
        <f t="shared" si="153"/>
        <v>4</v>
      </c>
      <c r="AQ195" s="4">
        <f t="shared" si="154"/>
        <v>9.3292310549339277</v>
      </c>
      <c r="AR195" s="4">
        <f t="shared" si="155"/>
        <v>12.1554871842489</v>
      </c>
      <c r="AS195" s="4">
        <f t="shared" si="156"/>
        <v>-0.15548718424889785</v>
      </c>
      <c r="AT195" s="4">
        <f t="shared" si="157"/>
        <v>-4.0706449646975007E-2</v>
      </c>
      <c r="AU195" s="4">
        <f t="shared" si="158"/>
        <v>0.66264339751815549</v>
      </c>
      <c r="AV195" s="4">
        <f t="shared" si="159"/>
        <v>1.2945569782919915</v>
      </c>
      <c r="AW195" s="4">
        <f t="shared" si="160"/>
        <v>74.172651195340038</v>
      </c>
      <c r="AX195" s="4">
        <f t="shared" si="161"/>
        <v>2.9690399449908526E-2</v>
      </c>
      <c r="AY195" s="4">
        <f t="shared" si="162"/>
        <v>-0.21295958112979785</v>
      </c>
      <c r="AZ195" s="4">
        <f t="shared" si="163"/>
        <v>3.0030675671321196</v>
      </c>
      <c r="BA195" s="4">
        <f t="shared" si="164"/>
        <v>172.06309718929046</v>
      </c>
      <c r="BB195" s="4">
        <f t="shared" si="165"/>
        <v>7.2422447325333739</v>
      </c>
      <c r="BC195" s="4">
        <f t="shared" si="166"/>
        <v>4.9132424517155258</v>
      </c>
      <c r="BD195" s="4">
        <f t="shared" si="167"/>
        <v>19.397731916782273</v>
      </c>
      <c r="BE195" s="4">
        <f t="shared" si="168"/>
        <v>118.72706077441465</v>
      </c>
      <c r="BF195" s="4">
        <f t="shared" si="169"/>
        <v>61.272939225585347</v>
      </c>
      <c r="BG195" s="4">
        <f t="shared" si="170"/>
        <v>298.72706077441467</v>
      </c>
    </row>
    <row r="196" spans="1:59" x14ac:dyDescent="0.2">
      <c r="A196" s="3">
        <f t="shared" si="173"/>
        <v>45483</v>
      </c>
      <c r="B196" s="1">
        <f t="shared" si="171"/>
        <v>2024</v>
      </c>
      <c r="C196" s="1">
        <f t="shared" si="174"/>
        <v>7</v>
      </c>
      <c r="D196" s="1">
        <f t="shared" si="175"/>
        <v>10</v>
      </c>
      <c r="E196" s="1">
        <v>12</v>
      </c>
      <c r="F196" s="1">
        <f t="shared" si="118"/>
        <v>2024</v>
      </c>
      <c r="G196" s="1">
        <f t="shared" si="119"/>
        <v>7</v>
      </c>
      <c r="H196" s="1">
        <f t="shared" si="120"/>
        <v>10</v>
      </c>
      <c r="I196" s="1">
        <f t="shared" si="121"/>
        <v>20</v>
      </c>
      <c r="J196" s="1">
        <f t="shared" si="122"/>
        <v>-13</v>
      </c>
      <c r="K196" s="4">
        <f t="shared" si="123"/>
        <v>8956.9166666666279</v>
      </c>
      <c r="L196" s="4">
        <f t="shared" si="124"/>
        <v>0.24522701346109865</v>
      </c>
      <c r="M196" s="4">
        <f t="shared" si="125"/>
        <v>78.821964263450354</v>
      </c>
      <c r="N196" s="4">
        <f t="shared" si="126"/>
        <v>5.2547976175633568</v>
      </c>
      <c r="O196" s="4">
        <f t="shared" si="127"/>
        <v>7.1881309508966904</v>
      </c>
      <c r="P196" s="4">
        <f t="shared" si="128"/>
        <v>7.2547976175633551</v>
      </c>
      <c r="Q196" s="4">
        <f t="shared" si="129"/>
        <v>108.82196426345033</v>
      </c>
      <c r="R196" s="4">
        <f t="shared" si="130"/>
        <v>283.35488592288385</v>
      </c>
      <c r="S196" s="4">
        <f t="shared" si="131"/>
        <v>1.6698807919461555E-2</v>
      </c>
      <c r="T196" s="4">
        <f t="shared" si="132"/>
        <v>23.436103158825006</v>
      </c>
      <c r="U196" s="4">
        <f t="shared" si="172"/>
        <v>0.4090371639585399</v>
      </c>
      <c r="V196" s="4">
        <f t="shared" si="133"/>
        <v>-174.53292165943353</v>
      </c>
      <c r="W196" s="4">
        <f t="shared" si="134"/>
        <v>-3.0461741360824401</v>
      </c>
      <c r="X196" s="4">
        <f t="shared" si="135"/>
        <v>-3.0461741360824401</v>
      </c>
      <c r="Y196" s="4">
        <f t="shared" si="136"/>
        <v>-3.0477390809735976</v>
      </c>
      <c r="Z196" s="4">
        <f t="shared" si="137"/>
        <v>-3.047739079067731</v>
      </c>
      <c r="AA196" s="4">
        <f t="shared" si="138"/>
        <v>-3.0492912274715831</v>
      </c>
      <c r="AB196" s="4">
        <f t="shared" si="139"/>
        <v>-174.71151784038798</v>
      </c>
      <c r="AC196" s="4">
        <f t="shared" si="140"/>
        <v>108.64336808249587</v>
      </c>
      <c r="AD196" s="4">
        <f t="shared" si="141"/>
        <v>1.8961844834956714</v>
      </c>
      <c r="AE196" s="4">
        <f t="shared" si="142"/>
        <v>-0.1785961809544574</v>
      </c>
      <c r="AF196" s="4">
        <f t="shared" si="143"/>
        <v>-0.71438472381782958</v>
      </c>
      <c r="AG196" s="4">
        <f t="shared" si="144"/>
        <v>1.9231648861248782</v>
      </c>
      <c r="AH196" s="4">
        <f t="shared" si="145"/>
        <v>110.1892312827131</v>
      </c>
      <c r="AI196" s="4">
        <f t="shared" si="146"/>
        <v>7.3459487521808731</v>
      </c>
      <c r="AJ196" s="4">
        <f t="shared" si="147"/>
        <v>0.38639981024666048</v>
      </c>
      <c r="AK196" s="4">
        <f t="shared" si="148"/>
        <v>22.139078331789506</v>
      </c>
      <c r="AL196" s="4">
        <f t="shared" si="149"/>
        <v>1.3672670192627692</v>
      </c>
      <c r="AM196" s="4">
        <f t="shared" si="150"/>
        <v>1.3672670192627692</v>
      </c>
      <c r="AN196" s="4">
        <f t="shared" si="151"/>
        <v>5.4690680770510767</v>
      </c>
      <c r="AO196" s="4">
        <f t="shared" si="152"/>
        <v>6.1834528008689063</v>
      </c>
      <c r="AP196" s="4">
        <f t="shared" si="153"/>
        <v>4</v>
      </c>
      <c r="AQ196" s="4">
        <f t="shared" si="154"/>
        <v>9.4690680770510767</v>
      </c>
      <c r="AR196" s="4">
        <f t="shared" si="155"/>
        <v>12.157817801284185</v>
      </c>
      <c r="AS196" s="4">
        <f t="shared" si="156"/>
        <v>-0.15781780128418266</v>
      </c>
      <c r="AT196" s="4">
        <f t="shared" si="157"/>
        <v>-4.1316603760006836E-2</v>
      </c>
      <c r="AU196" s="4">
        <f t="shared" si="158"/>
        <v>0.66264339751815549</v>
      </c>
      <c r="AV196" s="4">
        <f t="shared" si="159"/>
        <v>1.2922769534643659</v>
      </c>
      <c r="AW196" s="4">
        <f t="shared" si="160"/>
        <v>74.042015395532047</v>
      </c>
      <c r="AX196" s="4">
        <f t="shared" si="161"/>
        <v>3.0162608901859272E-2</v>
      </c>
      <c r="AY196" s="4">
        <f t="shared" si="162"/>
        <v>-0.21463913088217523</v>
      </c>
      <c r="AZ196" s="4">
        <f t="shared" si="163"/>
        <v>3.0019798082049403</v>
      </c>
      <c r="BA196" s="4">
        <f t="shared" si="164"/>
        <v>172.00077319363541</v>
      </c>
      <c r="BB196" s="4">
        <f t="shared" si="165"/>
        <v>7.2340683486612294</v>
      </c>
      <c r="BC196" s="4">
        <f t="shared" si="166"/>
        <v>4.9237494526229559</v>
      </c>
      <c r="BD196" s="4">
        <f t="shared" si="167"/>
        <v>19.391886149945414</v>
      </c>
      <c r="BE196" s="4">
        <f t="shared" si="168"/>
        <v>118.55617094292052</v>
      </c>
      <c r="BF196" s="4">
        <f t="shared" si="169"/>
        <v>61.443829057079483</v>
      </c>
      <c r="BG196" s="4">
        <f t="shared" si="170"/>
        <v>298.55617094292052</v>
      </c>
    </row>
    <row r="197" spans="1:59" x14ac:dyDescent="0.2">
      <c r="A197" s="3">
        <f t="shared" si="173"/>
        <v>45484</v>
      </c>
      <c r="B197" s="1">
        <f t="shared" si="171"/>
        <v>2024</v>
      </c>
      <c r="C197" s="1">
        <f t="shared" si="174"/>
        <v>7</v>
      </c>
      <c r="D197" s="1">
        <f t="shared" si="175"/>
        <v>11</v>
      </c>
      <c r="E197" s="1">
        <v>12</v>
      </c>
      <c r="F197" s="1">
        <f t="shared" ref="F197:F260" si="176">IF(Month &lt;=2,Year-1,Year)</f>
        <v>2024</v>
      </c>
      <c r="G197" s="1">
        <f t="shared" ref="G197:G260" si="177">IF(Month &lt;=2,Month+12,Month)</f>
        <v>7</v>
      </c>
      <c r="H197" s="1">
        <f t="shared" ref="H197:H260" si="178">Hour-Zone</f>
        <v>10</v>
      </c>
      <c r="I197" s="1">
        <f t="shared" ref="I197:I260" si="179">INT(Year_corr/100)</f>
        <v>20</v>
      </c>
      <c r="J197" s="1">
        <f t="shared" ref="J197:J260" si="180">2 - aaa + INT(aaa/4)</f>
        <v>-13</v>
      </c>
      <c r="K197" s="4">
        <f t="shared" ref="K197:K260" si="181">bbb + INT(365.25*Year_corr) + INT(30.6001*(Month_corr+1))   + Day + UTC/24 -730550.5</f>
        <v>8957.9166666666279</v>
      </c>
      <c r="L197" s="4">
        <f t="shared" ref="L197:L260" si="182">Days_since_Epoch/36525</f>
        <v>0.24525439196896998</v>
      </c>
      <c r="M197" s="4">
        <f t="shared" ref="M197:M260" si="183">MOD(  280.46061837   +  360.98564736629  *  Days_since_Epoch   +  0.000387933 * Jul_Cent_sinch_Epoch^2   -   Jul_Cent_sinch_Epoch^3  /38710000,360 )</f>
        <v>79.80761163495481</v>
      </c>
      <c r="N197" s="4">
        <f t="shared" ref="N197:N260" si="184">GMST_deg/15</f>
        <v>5.3205074423303209</v>
      </c>
      <c r="O197" s="4">
        <f t="shared" ref="O197:O260" si="185">GMST_hrs + Longitude/15</f>
        <v>7.2538407756636545</v>
      </c>
      <c r="P197" s="4">
        <f t="shared" ref="P197:P260" si="186">GMST_hrs + 12 - UTC</f>
        <v>7.3205074423303209</v>
      </c>
      <c r="Q197" s="4">
        <f t="shared" ref="Q197:Q260" si="187">Mean_Sun_Longitude_hrs*15</f>
        <v>109.80761163495481</v>
      </c>
      <c r="R197" s="4">
        <f t="shared" ref="R197:R260" si="188">282.938 + 1.7*Jul_Cent_sinch_Epoch</f>
        <v>283.35493246634724</v>
      </c>
      <c r="S197" s="4">
        <f t="shared" ref="S197:S260" si="189">0.016708617 - 0.00004 * Jul_Cent_sinch_Epoch</f>
        <v>1.669880682432124E-2</v>
      </c>
      <c r="T197" s="4">
        <f t="shared" ref="T197:T260" si="190">23.43929111 - 0.013 * Jul_Cent_sinch_Epoch</f>
        <v>23.436102802904404</v>
      </c>
      <c r="U197" s="4">
        <f t="shared" si="172"/>
        <v>0.40903715774655353</v>
      </c>
      <c r="V197" s="4">
        <f t="shared" ref="V197:V260" si="191">Mean_Sun_Longitude_deg - Perihelion_Longitude</f>
        <v>-173.54732083139243</v>
      </c>
      <c r="W197" s="4">
        <f t="shared" ref="W197:W260" si="192">RADIANS(Mean_Anomaly_deg)</f>
        <v>-3.0289721565227405</v>
      </c>
      <c r="X197" s="4">
        <f t="shared" ref="X197:X260" si="193">Mean_Anomaly_rad</f>
        <v>-3.0289721565227405</v>
      </c>
      <c r="Y197" s="4">
        <f t="shared" ref="Y197:Y260" si="194">Eccentric_Anomaly_0  +
(Mean_Anomaly_rad + Eccentricity * SIN(Mean_Anomaly_rad)  - Eccentric_Anomaly_0) /
 (1 - Eccentricity * COS(Eccentric_Anomaly_0))</f>
        <v>-3.0308181804047645</v>
      </c>
      <c r="Z197" s="4">
        <f t="shared" ref="Z197:Z260" si="195">Eccentric_Anomaly_1  +
(Mean_Anomaly_rad + Eccentricity * SIN(Eccentric_Anomaly_1)  - Eccentric_Anomaly_1) /
 (1 - Eccentricity * COS(Eccentric_Anomaly_1))</f>
        <v>-3.0308181772764455</v>
      </c>
      <c r="AA197" s="4">
        <f t="shared" ref="AA197:AA260" si="196">2 * ATAN2(COS(Eccentric_Anomaly_2/2),SQRT((1+Eccentricity)/(1-Eccentricity)) * SIN(Eccentric_Anomaly_2/2))</f>
        <v>-3.0326491314881547</v>
      </c>
      <c r="AB197" s="4">
        <f t="shared" ref="AB197:AB260" si="197">DEGREES(True_Anomaly_rad)</f>
        <v>-173.75799597828592</v>
      </c>
      <c r="AC197" s="4">
        <f t="shared" ref="AC197:AC260" si="198">True_Anomaly_deg+Perihelion_Longitude</f>
        <v>109.59693648806132</v>
      </c>
      <c r="AD197" s="4">
        <f t="shared" ref="AD197:AD260" si="199">RADIANS(Sun_True_Longitude_deg)</f>
        <v>1.912827391815781</v>
      </c>
      <c r="AE197" s="4">
        <f t="shared" ref="AE197:AE260" si="200">Sun_True_Longitude_deg-Mean_Sun_Longitude_deg</f>
        <v>-0.21067514689349309</v>
      </c>
      <c r="AF197" s="4">
        <f t="shared" ref="AF197:AF260" si="201">4*Eccentricity_Effect_deg</f>
        <v>-0.84270058757397237</v>
      </c>
      <c r="AG197" s="4">
        <f t="shared" ref="AG197:AG260" si="202">MOD(ATAN2(COS(Sun_True_Longitude_rad),COS(Obliquity_rad)*SIN(Sun_True_Longitude_rad)),2*PI())</f>
        <v>1.940945681586153</v>
      </c>
      <c r="AH197" s="4">
        <f t="shared" ref="AH197:AH260" si="203">DEGREES(Right_Ascension_rad)</f>
        <v>111.20799581902951</v>
      </c>
      <c r="AI197" s="4">
        <f t="shared" ref="AI197:AI260" si="204">Right_Ascension_deg/15</f>
        <v>7.4138663879353004</v>
      </c>
      <c r="AJ197" s="4">
        <f t="shared" ref="AJ197:AJ260" si="205">ASIN(SIN(Obliquity_rad)*SIN(Sun_True_Longitude_rad))</f>
        <v>0.38406020490601078</v>
      </c>
      <c r="AK197" s="4">
        <f t="shared" ref="AK197:AK260" si="206">DEGREES(Declination_rad)</f>
        <v>22.005028820044011</v>
      </c>
      <c r="AL197" s="4">
        <f t="shared" ref="AL197:AL260" si="207">Right_Ascension_deg-Mean_Sun_Longitude_deg</f>
        <v>1.4003841840746958</v>
      </c>
      <c r="AM197" s="4">
        <f t="shared" ref="AM197:AM260" si="208">IF(EoT_deg_uncorr&gt;180,EoT_deg_uncorr-360,IF(EoT_deg_uncorr&lt;-180,EoT_deg_uncorr+360,EoT_deg_uncorr))</f>
        <v>1.4003841840746958</v>
      </c>
      <c r="AN197" s="4">
        <f t="shared" ref="AN197:AN260" si="209">4*EoT_deg</f>
        <v>5.6015367362987831</v>
      </c>
      <c r="AO197" s="4">
        <f t="shared" ref="AO197:AO260" si="210">EoT_min-Eccentricity_Effect_min</f>
        <v>6.4442373238727555</v>
      </c>
      <c r="AP197" s="4">
        <f t="shared" ref="AP197:AP260" si="211">4*(Zone*15-Longitude)</f>
        <v>4</v>
      </c>
      <c r="AQ197" s="4">
        <f t="shared" ref="AQ197:AQ260" si="212">EoT_min+Longitude_correction_min</f>
        <v>9.6015367362987831</v>
      </c>
      <c r="AR197" s="4">
        <f t="shared" ref="AR197:AR260" si="213">12 +EoT_Longitude_Corrected_min/60</f>
        <v>12.160025612271646</v>
      </c>
      <c r="AS197" s="4">
        <f t="shared" ref="AS197:AS260" si="214">GMST_hrs+Longitude/15-Right_Ascension_hrs</f>
        <v>-0.16002561227164591</v>
      </c>
      <c r="AT197" s="4">
        <f t="shared" ref="AT197:AT260" si="215">RADIANS(Solar_Hour_Angle_hrs * 15)</f>
        <v>-4.1894607324900954E-2</v>
      </c>
      <c r="AU197" s="4">
        <f t="shared" ref="AU197:AU260" si="216">RADIANS(Latitude)</f>
        <v>0.66264339751815549</v>
      </c>
      <c r="AV197" s="4">
        <f t="shared" ref="AV197:AV260" si="217">ASIN(SIN(Latitude_rad)*SIN(Declination_rad)       +     COS(Latitude_rad)*COS(Declination_rad)*COS(Solar_Hour_Angle_rad))</f>
        <v>1.2898902891229052</v>
      </c>
      <c r="AW197" s="4">
        <f t="shared" ref="AW197:AW260" si="218">MOD(DEGREES(Solar_Altitude_rad),360)</f>
        <v>73.90526960165198</v>
      </c>
      <c r="AX197" s="4">
        <f t="shared" ref="AX197:AX260" si="219">-COS(Declination_rad) * COS(Latitude_rad) * SIN(Solar_Hour_Angle_rad)</f>
        <v>3.0613355838483309E-2</v>
      </c>
      <c r="AY197" s="4">
        <f t="shared" ref="AY197:AY260" si="220">SIN(Declination_rad) - SIN(Latitude_rad) *SIN(Solar_Altitude_rad)</f>
        <v>-0.21640190801027087</v>
      </c>
      <c r="AZ197" s="4">
        <f t="shared" ref="AZ197:AZ260" si="221">ATAN2(Solar_Azimuth_b,Solar_Azimuth_a)</f>
        <v>3.0010598926247312</v>
      </c>
      <c r="BA197" s="4">
        <f t="shared" ref="BA197:BA260" si="222">DEGREES(Solar_Azimuth_rad)</f>
        <v>171.9480659133811</v>
      </c>
      <c r="BB197" s="4">
        <f t="shared" ref="BB197:BB260" si="223">DEGREES(ACOS(-TAN(Latitude_rad)*TAN(Declination_rad))) / 15</f>
        <v>7.2255081756620472</v>
      </c>
      <c r="BC197" s="4">
        <f t="shared" ref="BC197:BC260" si="224">Solar_Noon_hrs-Sunrise_q_hrs</f>
        <v>4.9345174366095987</v>
      </c>
      <c r="BD197" s="4">
        <f t="shared" ref="BD197:BD260" si="225">Solar_Noon_hrs+Sunrise_q_hrs</f>
        <v>19.385533787933692</v>
      </c>
      <c r="BE197" s="4">
        <f t="shared" ref="BE197:BE260" si="226">DEGREES(ACOS(SIN(-Declination_rad)/COS(Latitude_rad)))</f>
        <v>118.3769269424939</v>
      </c>
      <c r="BF197" s="4">
        <f t="shared" ref="BF197:BF260" si="227">180-Sunrise_Azimuth_r_deg</f>
        <v>61.623073057506105</v>
      </c>
      <c r="BG197" s="4">
        <f t="shared" ref="BG197:BG260" si="228">180+Sunrise_Azimuth_r_deg</f>
        <v>298.37692694249392</v>
      </c>
    </row>
    <row r="198" spans="1:59" x14ac:dyDescent="0.2">
      <c r="A198" s="3">
        <f t="shared" si="173"/>
        <v>45485</v>
      </c>
      <c r="B198" s="1">
        <f t="shared" ref="B198:B261" si="229">YEAR(A198)</f>
        <v>2024</v>
      </c>
      <c r="C198" s="1">
        <f t="shared" si="174"/>
        <v>7</v>
      </c>
      <c r="D198" s="1">
        <f t="shared" si="175"/>
        <v>12</v>
      </c>
      <c r="E198" s="1">
        <v>12</v>
      </c>
      <c r="F198" s="1">
        <f t="shared" si="176"/>
        <v>2024</v>
      </c>
      <c r="G198" s="1">
        <f t="shared" si="177"/>
        <v>7</v>
      </c>
      <c r="H198" s="1">
        <f t="shared" si="178"/>
        <v>10</v>
      </c>
      <c r="I198" s="1">
        <f t="shared" si="179"/>
        <v>20</v>
      </c>
      <c r="J198" s="1">
        <f t="shared" si="180"/>
        <v>-13</v>
      </c>
      <c r="K198" s="4">
        <f t="shared" si="181"/>
        <v>8958.9166666666279</v>
      </c>
      <c r="L198" s="4">
        <f t="shared" si="182"/>
        <v>0.24528177047684127</v>
      </c>
      <c r="M198" s="4">
        <f t="shared" si="183"/>
        <v>80.793259006459266</v>
      </c>
      <c r="N198" s="4">
        <f t="shared" si="184"/>
        <v>5.3862172670972841</v>
      </c>
      <c r="O198" s="4">
        <f t="shared" si="185"/>
        <v>7.3195506004306177</v>
      </c>
      <c r="P198" s="4">
        <f t="shared" si="186"/>
        <v>7.3862172670972832</v>
      </c>
      <c r="Q198" s="4">
        <f t="shared" si="187"/>
        <v>110.79325900645925</v>
      </c>
      <c r="R198" s="4">
        <f t="shared" si="188"/>
        <v>283.35497900981062</v>
      </c>
      <c r="S198" s="4">
        <f t="shared" si="189"/>
        <v>1.6698805729180925E-2</v>
      </c>
      <c r="T198" s="4">
        <f t="shared" si="190"/>
        <v>23.436102446983799</v>
      </c>
      <c r="U198" s="4">
        <f t="shared" ref="U198:U261" si="230">RADIANS(T198)</f>
        <v>0.4090371515345671</v>
      </c>
      <c r="V198" s="4">
        <f t="shared" si="191"/>
        <v>-172.56172000335135</v>
      </c>
      <c r="W198" s="4">
        <f t="shared" si="192"/>
        <v>-3.0117701769630414</v>
      </c>
      <c r="X198" s="4">
        <f t="shared" si="193"/>
        <v>-3.0117701769630414</v>
      </c>
      <c r="Y198" s="4">
        <f t="shared" si="194"/>
        <v>-3.0138967603084224</v>
      </c>
      <c r="Z198" s="4">
        <f t="shared" si="195"/>
        <v>-3.0138967555259697</v>
      </c>
      <c r="AA198" s="4">
        <f t="shared" si="196"/>
        <v>-3.0160060127043722</v>
      </c>
      <c r="AB198" s="4">
        <f t="shared" si="197"/>
        <v>-172.80441551404027</v>
      </c>
      <c r="AC198" s="4">
        <f t="shared" si="198"/>
        <v>110.55056349577035</v>
      </c>
      <c r="AD198" s="4">
        <f t="shared" si="199"/>
        <v>1.929471322936245</v>
      </c>
      <c r="AE198" s="4">
        <f t="shared" si="200"/>
        <v>-0.24269551068890394</v>
      </c>
      <c r="AF198" s="4">
        <f t="shared" si="201"/>
        <v>-0.97078204275561575</v>
      </c>
      <c r="AG198" s="4">
        <f t="shared" si="202"/>
        <v>1.9586931904061857</v>
      </c>
      <c r="AH198" s="4">
        <f t="shared" si="203"/>
        <v>112.22485317128859</v>
      </c>
      <c r="AI198" s="4">
        <f t="shared" si="204"/>
        <v>7.4816568780859054</v>
      </c>
      <c r="AJ198" s="4">
        <f t="shared" si="205"/>
        <v>0.38161082815671954</v>
      </c>
      <c r="AK198" s="4">
        <f t="shared" si="206"/>
        <v>21.864689869872151</v>
      </c>
      <c r="AL198" s="4">
        <f t="shared" si="207"/>
        <v>1.4315941648293347</v>
      </c>
      <c r="AM198" s="4">
        <f t="shared" si="208"/>
        <v>1.4315941648293347</v>
      </c>
      <c r="AN198" s="4">
        <f t="shared" si="209"/>
        <v>5.7263766593173386</v>
      </c>
      <c r="AO198" s="4">
        <f t="shared" si="210"/>
        <v>6.6971587020729544</v>
      </c>
      <c r="AP198" s="4">
        <f t="shared" si="211"/>
        <v>4</v>
      </c>
      <c r="AQ198" s="4">
        <f t="shared" si="212"/>
        <v>9.7263766593173386</v>
      </c>
      <c r="AR198" s="4">
        <f t="shared" si="213"/>
        <v>12.162106277655289</v>
      </c>
      <c r="AS198" s="4">
        <f t="shared" si="214"/>
        <v>-0.16210627765528773</v>
      </c>
      <c r="AT198" s="4">
        <f t="shared" si="215"/>
        <v>-4.2439324248553269E-2</v>
      </c>
      <c r="AU198" s="4">
        <f t="shared" si="216"/>
        <v>0.66264339751815549</v>
      </c>
      <c r="AV198" s="4">
        <f t="shared" si="217"/>
        <v>1.2873981117115538</v>
      </c>
      <c r="AW198" s="4">
        <f t="shared" si="218"/>
        <v>73.762478354183713</v>
      </c>
      <c r="AX198" s="4">
        <f t="shared" si="219"/>
        <v>3.1041759321917488E-2</v>
      </c>
      <c r="AY198" s="4">
        <f t="shared" si="220"/>
        <v>-0.2182470946163787</v>
      </c>
      <c r="AZ198" s="4">
        <f t="shared" si="221"/>
        <v>3.0003081193528223</v>
      </c>
      <c r="BA198" s="4">
        <f t="shared" si="222"/>
        <v>171.90499247775</v>
      </c>
      <c r="BB198" s="4">
        <f t="shared" si="223"/>
        <v>7.216570500425588</v>
      </c>
      <c r="BC198" s="4">
        <f t="shared" si="224"/>
        <v>4.9455357772297006</v>
      </c>
      <c r="BD198" s="4">
        <f t="shared" si="225"/>
        <v>19.378676778080877</v>
      </c>
      <c r="BE198" s="4">
        <f t="shared" si="226"/>
        <v>118.18941580129071</v>
      </c>
      <c r="BF198" s="4">
        <f t="shared" si="227"/>
        <v>61.810584198709293</v>
      </c>
      <c r="BG198" s="4">
        <f t="shared" si="228"/>
        <v>298.18941580129069</v>
      </c>
    </row>
    <row r="199" spans="1:59" x14ac:dyDescent="0.2">
      <c r="A199" s="3">
        <f t="shared" ref="A199:A224" si="231">A198+1</f>
        <v>45486</v>
      </c>
      <c r="B199" s="1">
        <f t="shared" si="229"/>
        <v>2024</v>
      </c>
      <c r="C199" s="1">
        <f t="shared" si="174"/>
        <v>7</v>
      </c>
      <c r="D199" s="1">
        <f t="shared" si="175"/>
        <v>13</v>
      </c>
      <c r="E199" s="1">
        <v>12</v>
      </c>
      <c r="F199" s="1">
        <f t="shared" si="176"/>
        <v>2024</v>
      </c>
      <c r="G199" s="1">
        <f t="shared" si="177"/>
        <v>7</v>
      </c>
      <c r="H199" s="1">
        <f t="shared" si="178"/>
        <v>10</v>
      </c>
      <c r="I199" s="1">
        <f t="shared" si="179"/>
        <v>20</v>
      </c>
      <c r="J199" s="1">
        <f t="shared" si="180"/>
        <v>-13</v>
      </c>
      <c r="K199" s="4">
        <f t="shared" si="181"/>
        <v>8959.9166666666279</v>
      </c>
      <c r="L199" s="4">
        <f t="shared" si="182"/>
        <v>0.24530914898471259</v>
      </c>
      <c r="M199" s="4">
        <f t="shared" si="183"/>
        <v>81.778906377963722</v>
      </c>
      <c r="N199" s="4">
        <f t="shared" si="184"/>
        <v>5.4519270918642482</v>
      </c>
      <c r="O199" s="4">
        <f t="shared" si="185"/>
        <v>7.3852604251975817</v>
      </c>
      <c r="P199" s="4">
        <f t="shared" si="186"/>
        <v>7.4519270918642491</v>
      </c>
      <c r="Q199" s="4">
        <f t="shared" si="187"/>
        <v>111.77890637796374</v>
      </c>
      <c r="R199" s="4">
        <f t="shared" si="188"/>
        <v>283.355025553274</v>
      </c>
      <c r="S199" s="4">
        <f t="shared" si="189"/>
        <v>1.6698804634040609E-2</v>
      </c>
      <c r="T199" s="4">
        <f t="shared" si="190"/>
        <v>23.436102091063198</v>
      </c>
      <c r="U199" s="4">
        <f t="shared" si="230"/>
        <v>0.40903714532258073</v>
      </c>
      <c r="V199" s="4">
        <f t="shared" si="191"/>
        <v>-171.57611917531028</v>
      </c>
      <c r="W199" s="4">
        <f t="shared" si="192"/>
        <v>-2.9945681974033422</v>
      </c>
      <c r="X199" s="4">
        <f t="shared" si="193"/>
        <v>-2.9945681974033422</v>
      </c>
      <c r="Y199" s="4">
        <f t="shared" si="194"/>
        <v>-2.9969747416700989</v>
      </c>
      <c r="Z199" s="4">
        <f t="shared" si="195"/>
        <v>-2.9969747347391933</v>
      </c>
      <c r="AA199" s="4">
        <f t="shared" si="196"/>
        <v>-2.9993617155305135</v>
      </c>
      <c r="AB199" s="4">
        <f t="shared" si="197"/>
        <v>-171.85076753301664</v>
      </c>
      <c r="AC199" s="4">
        <f t="shared" si="198"/>
        <v>111.50425802025737</v>
      </c>
      <c r="AD199" s="4">
        <f t="shared" si="199"/>
        <v>1.9461164324467852</v>
      </c>
      <c r="AE199" s="4">
        <f t="shared" si="200"/>
        <v>-0.27464835770636853</v>
      </c>
      <c r="AF199" s="4">
        <f t="shared" si="201"/>
        <v>-1.0985934308254741</v>
      </c>
      <c r="AG199" s="4">
        <f t="shared" si="202"/>
        <v>1.9764063280918722</v>
      </c>
      <c r="AH199" s="4">
        <f t="shared" si="203"/>
        <v>113.23974120261255</v>
      </c>
      <c r="AI199" s="4">
        <f t="shared" si="204"/>
        <v>7.5493160801741697</v>
      </c>
      <c r="AJ199" s="4">
        <f t="shared" si="205"/>
        <v>0.37905262215300478</v>
      </c>
      <c r="AK199" s="4">
        <f t="shared" si="206"/>
        <v>21.718115462734264</v>
      </c>
      <c r="AL199" s="4">
        <f t="shared" si="207"/>
        <v>1.4608348246488134</v>
      </c>
      <c r="AM199" s="4">
        <f t="shared" si="208"/>
        <v>1.4608348246488134</v>
      </c>
      <c r="AN199" s="4">
        <f t="shared" si="209"/>
        <v>5.8433392985952537</v>
      </c>
      <c r="AO199" s="4">
        <f t="shared" si="210"/>
        <v>6.9419327294207278</v>
      </c>
      <c r="AP199" s="4">
        <f t="shared" si="211"/>
        <v>4</v>
      </c>
      <c r="AQ199" s="4">
        <f t="shared" si="212"/>
        <v>9.8433392985952537</v>
      </c>
      <c r="AR199" s="4">
        <f t="shared" si="213"/>
        <v>12.164055654976588</v>
      </c>
      <c r="AS199" s="4">
        <f t="shared" si="214"/>
        <v>-0.16405565497658792</v>
      </c>
      <c r="AT199" s="4">
        <f t="shared" si="215"/>
        <v>-4.2949670037859197E-2</v>
      </c>
      <c r="AU199" s="4">
        <f t="shared" si="216"/>
        <v>0.66264339751815549</v>
      </c>
      <c r="AV199" s="4">
        <f t="shared" si="217"/>
        <v>1.2848015587506663</v>
      </c>
      <c r="AW199" s="4">
        <f t="shared" si="218"/>
        <v>73.613706828242655</v>
      </c>
      <c r="AX199" s="4">
        <f t="shared" si="219"/>
        <v>3.1446964136649311E-2</v>
      </c>
      <c r="AY199" s="4">
        <f t="shared" si="220"/>
        <v>-0.22017383702151622</v>
      </c>
      <c r="AZ199" s="4">
        <f t="shared" si="221"/>
        <v>2.9997242688540977</v>
      </c>
      <c r="BA199" s="4">
        <f t="shared" si="222"/>
        <v>171.87154030830646</v>
      </c>
      <c r="BB199" s="4">
        <f t="shared" si="223"/>
        <v>7.2072617815839006</v>
      </c>
      <c r="BC199" s="4">
        <f t="shared" si="224"/>
        <v>4.9567938733926873</v>
      </c>
      <c r="BD199" s="4">
        <f t="shared" si="225"/>
        <v>19.371317436560489</v>
      </c>
      <c r="BE199" s="4">
        <f t="shared" si="226"/>
        <v>117.99372743201113</v>
      </c>
      <c r="BF199" s="4">
        <f t="shared" si="227"/>
        <v>62.006272567988873</v>
      </c>
      <c r="BG199" s="4">
        <f t="shared" si="228"/>
        <v>297.99372743201116</v>
      </c>
    </row>
    <row r="200" spans="1:59" x14ac:dyDescent="0.2">
      <c r="A200" s="3">
        <f t="shared" si="231"/>
        <v>45487</v>
      </c>
      <c r="B200" s="1">
        <f t="shared" si="229"/>
        <v>2024</v>
      </c>
      <c r="C200" s="1">
        <f t="shared" si="174"/>
        <v>7</v>
      </c>
      <c r="D200" s="1">
        <f t="shared" si="175"/>
        <v>14</v>
      </c>
      <c r="E200" s="1">
        <v>12</v>
      </c>
      <c r="F200" s="1">
        <f t="shared" si="176"/>
        <v>2024</v>
      </c>
      <c r="G200" s="1">
        <f t="shared" si="177"/>
        <v>7</v>
      </c>
      <c r="H200" s="1">
        <f t="shared" si="178"/>
        <v>10</v>
      </c>
      <c r="I200" s="1">
        <f t="shared" si="179"/>
        <v>20</v>
      </c>
      <c r="J200" s="1">
        <f t="shared" si="180"/>
        <v>-13</v>
      </c>
      <c r="K200" s="4">
        <f t="shared" si="181"/>
        <v>8960.9166666666279</v>
      </c>
      <c r="L200" s="4">
        <f t="shared" si="182"/>
        <v>0.24533652749258392</v>
      </c>
      <c r="M200" s="4">
        <f t="shared" si="183"/>
        <v>82.764553749468178</v>
      </c>
      <c r="N200" s="4">
        <f t="shared" si="184"/>
        <v>5.5176369166312123</v>
      </c>
      <c r="O200" s="4">
        <f t="shared" si="185"/>
        <v>7.4509702499645458</v>
      </c>
      <c r="P200" s="4">
        <f t="shared" si="186"/>
        <v>7.5176369166312114</v>
      </c>
      <c r="Q200" s="4">
        <f t="shared" si="187"/>
        <v>112.76455374946818</v>
      </c>
      <c r="R200" s="4">
        <f t="shared" si="188"/>
        <v>283.35507209673739</v>
      </c>
      <c r="S200" s="4">
        <f t="shared" si="189"/>
        <v>1.6698803538900294E-2</v>
      </c>
      <c r="T200" s="4">
        <f t="shared" si="190"/>
        <v>23.436101735142596</v>
      </c>
      <c r="U200" s="4">
        <f t="shared" si="230"/>
        <v>0.40903713911059436</v>
      </c>
      <c r="V200" s="4">
        <f t="shared" si="191"/>
        <v>-170.59051834726921</v>
      </c>
      <c r="W200" s="4">
        <f t="shared" si="192"/>
        <v>-2.9773662178436431</v>
      </c>
      <c r="X200" s="4">
        <f t="shared" si="193"/>
        <v>-2.9773662178436431</v>
      </c>
      <c r="Y200" s="4">
        <f t="shared" si="194"/>
        <v>-2.980052045617517</v>
      </c>
      <c r="Z200" s="4">
        <f t="shared" si="195"/>
        <v>-2.9800520359825873</v>
      </c>
      <c r="AA200" s="4">
        <f t="shared" si="196"/>
        <v>-2.9827160846427998</v>
      </c>
      <c r="AB200" s="4">
        <f t="shared" si="197"/>
        <v>-170.89704313581805</v>
      </c>
      <c r="AC200" s="4">
        <f t="shared" si="198"/>
        <v>112.45802896091934</v>
      </c>
      <c r="AD200" s="4">
        <f t="shared" si="199"/>
        <v>1.9627628756711799</v>
      </c>
      <c r="AE200" s="4">
        <f t="shared" si="200"/>
        <v>-0.3065247885488418</v>
      </c>
      <c r="AF200" s="4">
        <f t="shared" si="201"/>
        <v>-1.2260991541953672</v>
      </c>
      <c r="AG200" s="4">
        <f t="shared" si="202"/>
        <v>1.9940840630115986</v>
      </c>
      <c r="AH200" s="4">
        <f t="shared" si="203"/>
        <v>114.2526008048639</v>
      </c>
      <c r="AI200" s="4">
        <f t="shared" si="204"/>
        <v>7.6168400536575938</v>
      </c>
      <c r="AJ200" s="4">
        <f t="shared" si="205"/>
        <v>0.37638656231904449</v>
      </c>
      <c r="AK200" s="4">
        <f t="shared" si="206"/>
        <v>21.565361486318992</v>
      </c>
      <c r="AL200" s="4">
        <f t="shared" si="207"/>
        <v>1.4880470553957252</v>
      </c>
      <c r="AM200" s="4">
        <f t="shared" si="208"/>
        <v>1.4880470553957252</v>
      </c>
      <c r="AN200" s="4">
        <f t="shared" si="209"/>
        <v>5.952188221582901</v>
      </c>
      <c r="AO200" s="4">
        <f t="shared" si="210"/>
        <v>7.1782873757782681</v>
      </c>
      <c r="AP200" s="4">
        <f t="shared" si="211"/>
        <v>4</v>
      </c>
      <c r="AQ200" s="4">
        <f t="shared" si="212"/>
        <v>9.952188221582901</v>
      </c>
      <c r="AR200" s="4">
        <f t="shared" si="213"/>
        <v>12.165869803693049</v>
      </c>
      <c r="AS200" s="4">
        <f t="shared" si="214"/>
        <v>-0.16586980369304793</v>
      </c>
      <c r="AT200" s="4">
        <f t="shared" si="215"/>
        <v>-4.3424613061205042E-2</v>
      </c>
      <c r="AU200" s="4">
        <f t="shared" si="216"/>
        <v>0.66264339751815549</v>
      </c>
      <c r="AV200" s="4">
        <f t="shared" si="217"/>
        <v>1.2821017768133145</v>
      </c>
      <c r="AW200" s="4">
        <f t="shared" si="218"/>
        <v>73.459020717626743</v>
      </c>
      <c r="AX200" s="4">
        <f t="shared" si="219"/>
        <v>3.182814184281204E-2</v>
      </c>
      <c r="AY200" s="4">
        <f t="shared" si="220"/>
        <v>-0.22218124635047742</v>
      </c>
      <c r="AZ200" s="4">
        <f t="shared" si="221"/>
        <v>2.9993076286409144</v>
      </c>
      <c r="BA200" s="4">
        <f t="shared" si="222"/>
        <v>171.84766858251564</v>
      </c>
      <c r="BB200" s="4">
        <f t="shared" si="223"/>
        <v>7.1975886340351991</v>
      </c>
      <c r="BC200" s="4">
        <f t="shared" si="224"/>
        <v>4.9682811696578497</v>
      </c>
      <c r="BD200" s="4">
        <f t="shared" si="225"/>
        <v>19.363458437728248</v>
      </c>
      <c r="BE200" s="4">
        <f t="shared" si="226"/>
        <v>117.78995448102391</v>
      </c>
      <c r="BF200" s="4">
        <f t="shared" si="227"/>
        <v>62.210045518976088</v>
      </c>
      <c r="BG200" s="4">
        <f t="shared" si="228"/>
        <v>297.78995448102393</v>
      </c>
    </row>
    <row r="201" spans="1:59" x14ac:dyDescent="0.2">
      <c r="A201" s="3">
        <f t="shared" si="231"/>
        <v>45488</v>
      </c>
      <c r="B201" s="1">
        <f t="shared" si="229"/>
        <v>2024</v>
      </c>
      <c r="C201" s="1">
        <f t="shared" si="174"/>
        <v>7</v>
      </c>
      <c r="D201" s="1">
        <f t="shared" si="175"/>
        <v>15</v>
      </c>
      <c r="E201" s="1">
        <v>12</v>
      </c>
      <c r="F201" s="1">
        <f t="shared" si="176"/>
        <v>2024</v>
      </c>
      <c r="G201" s="1">
        <f t="shared" si="177"/>
        <v>7</v>
      </c>
      <c r="H201" s="1">
        <f t="shared" si="178"/>
        <v>10</v>
      </c>
      <c r="I201" s="1">
        <f t="shared" si="179"/>
        <v>20</v>
      </c>
      <c r="J201" s="1">
        <f t="shared" si="180"/>
        <v>-13</v>
      </c>
      <c r="K201" s="4">
        <f t="shared" si="181"/>
        <v>8961.9166666666279</v>
      </c>
      <c r="L201" s="4">
        <f t="shared" si="182"/>
        <v>0.24536390600045524</v>
      </c>
      <c r="M201" s="4">
        <f t="shared" si="183"/>
        <v>83.750201120972633</v>
      </c>
      <c r="N201" s="4">
        <f t="shared" si="184"/>
        <v>5.5833467413981754</v>
      </c>
      <c r="O201" s="4">
        <f t="shared" si="185"/>
        <v>7.516680074731509</v>
      </c>
      <c r="P201" s="4">
        <f t="shared" si="186"/>
        <v>7.5833467413981737</v>
      </c>
      <c r="Q201" s="4">
        <f t="shared" si="187"/>
        <v>113.7502011209726</v>
      </c>
      <c r="R201" s="4">
        <f t="shared" si="188"/>
        <v>283.35511864020077</v>
      </c>
      <c r="S201" s="4">
        <f t="shared" si="189"/>
        <v>1.6698802443759979E-2</v>
      </c>
      <c r="T201" s="4">
        <f t="shared" si="190"/>
        <v>23.436101379221995</v>
      </c>
      <c r="U201" s="4">
        <f t="shared" si="230"/>
        <v>0.40903713289860799</v>
      </c>
      <c r="V201" s="4">
        <f t="shared" si="191"/>
        <v>-169.60491751922817</v>
      </c>
      <c r="W201" s="4">
        <f t="shared" si="192"/>
        <v>-2.9601642382839444</v>
      </c>
      <c r="X201" s="4">
        <f t="shared" si="193"/>
        <v>-2.9601642382839444</v>
      </c>
      <c r="Y201" s="4">
        <f t="shared" si="194"/>
        <v>-2.9631285934394218</v>
      </c>
      <c r="Z201" s="4">
        <f t="shared" si="195"/>
        <v>-2.9631285804852103</v>
      </c>
      <c r="AA201" s="4">
        <f t="shared" si="196"/>
        <v>-2.966068965018652</v>
      </c>
      <c r="AB201" s="4">
        <f t="shared" si="197"/>
        <v>-169.94323344030497</v>
      </c>
      <c r="AC201" s="4">
        <f t="shared" si="198"/>
        <v>113.41188519989581</v>
      </c>
      <c r="AD201" s="4">
        <f t="shared" si="199"/>
        <v>1.9794108076320092</v>
      </c>
      <c r="AE201" s="4">
        <f t="shared" si="200"/>
        <v>-0.33831592107679853</v>
      </c>
      <c r="AF201" s="4">
        <f t="shared" si="201"/>
        <v>-1.3532636843071941</v>
      </c>
      <c r="AG201" s="4">
        <f t="shared" si="202"/>
        <v>2.0117254175278929</v>
      </c>
      <c r="AH201" s="4">
        <f t="shared" si="203"/>
        <v>115.26337596354163</v>
      </c>
      <c r="AI201" s="4">
        <f t="shared" si="204"/>
        <v>7.6842250642361085</v>
      </c>
      <c r="AJ201" s="4">
        <f t="shared" si="205"/>
        <v>0.37361365627291482</v>
      </c>
      <c r="AK201" s="4">
        <f t="shared" si="206"/>
        <v>21.406485672889453</v>
      </c>
      <c r="AL201" s="4">
        <f t="shared" si="207"/>
        <v>1.513174842569029</v>
      </c>
      <c r="AM201" s="4">
        <f t="shared" si="208"/>
        <v>1.513174842569029</v>
      </c>
      <c r="AN201" s="4">
        <f t="shared" si="209"/>
        <v>6.052699370276116</v>
      </c>
      <c r="AO201" s="4">
        <f t="shared" si="210"/>
        <v>7.4059630545833102</v>
      </c>
      <c r="AP201" s="4">
        <f t="shared" si="211"/>
        <v>4</v>
      </c>
      <c r="AQ201" s="4">
        <f t="shared" si="212"/>
        <v>10.052699370276116</v>
      </c>
      <c r="AR201" s="4">
        <f t="shared" si="213"/>
        <v>12.167544989504602</v>
      </c>
      <c r="AS201" s="4">
        <f t="shared" si="214"/>
        <v>-0.16754498950459951</v>
      </c>
      <c r="AT201" s="4">
        <f t="shared" si="215"/>
        <v>-4.3863175681119068E-2</v>
      </c>
      <c r="AU201" s="4">
        <f t="shared" si="216"/>
        <v>0.66264339751815549</v>
      </c>
      <c r="AV201" s="4">
        <f t="shared" si="217"/>
        <v>1.279299919709797</v>
      </c>
      <c r="AW201" s="4">
        <f t="shared" si="218"/>
        <v>73.298486130796448</v>
      </c>
      <c r="AX201" s="4">
        <f t="shared" si="219"/>
        <v>3.218449180118238E-2</v>
      </c>
      <c r="AY201" s="4">
        <f t="shared" si="220"/>
        <v>-0.22426839913908714</v>
      </c>
      <c r="AZ201" s="4">
        <f t="shared" si="221"/>
        <v>2.9990570203856364</v>
      </c>
      <c r="BA201" s="4">
        <f t="shared" si="222"/>
        <v>171.83330978717706</v>
      </c>
      <c r="BB201" s="4">
        <f t="shared" si="223"/>
        <v>7.1875578134854354</v>
      </c>
      <c r="BC201" s="4">
        <f t="shared" si="224"/>
        <v>4.9799871760191667</v>
      </c>
      <c r="BD201" s="4">
        <f t="shared" si="225"/>
        <v>19.355102802990039</v>
      </c>
      <c r="BE201" s="4">
        <f t="shared" si="226"/>
        <v>117.57819217693147</v>
      </c>
      <c r="BF201" s="4">
        <f t="shared" si="227"/>
        <v>62.421807823068534</v>
      </c>
      <c r="BG201" s="4">
        <f t="shared" si="228"/>
        <v>297.57819217693145</v>
      </c>
    </row>
    <row r="202" spans="1:59" x14ac:dyDescent="0.2">
      <c r="A202" s="3">
        <f t="shared" si="231"/>
        <v>45489</v>
      </c>
      <c r="B202" s="1">
        <f t="shared" si="229"/>
        <v>2024</v>
      </c>
      <c r="C202" s="1">
        <f t="shared" si="174"/>
        <v>7</v>
      </c>
      <c r="D202" s="1">
        <f t="shared" si="175"/>
        <v>16</v>
      </c>
      <c r="E202" s="1">
        <v>12</v>
      </c>
      <c r="F202" s="1">
        <f t="shared" si="176"/>
        <v>2024</v>
      </c>
      <c r="G202" s="1">
        <f t="shared" si="177"/>
        <v>7</v>
      </c>
      <c r="H202" s="1">
        <f t="shared" si="178"/>
        <v>10</v>
      </c>
      <c r="I202" s="1">
        <f t="shared" si="179"/>
        <v>20</v>
      </c>
      <c r="J202" s="1">
        <f t="shared" si="180"/>
        <v>-13</v>
      </c>
      <c r="K202" s="4">
        <f t="shared" si="181"/>
        <v>8962.9166666666279</v>
      </c>
      <c r="L202" s="4">
        <f t="shared" si="182"/>
        <v>0.24539128450832656</v>
      </c>
      <c r="M202" s="4">
        <f t="shared" si="183"/>
        <v>84.735848492011428</v>
      </c>
      <c r="N202" s="4">
        <f t="shared" si="184"/>
        <v>5.649056566134095</v>
      </c>
      <c r="O202" s="4">
        <f t="shared" si="185"/>
        <v>7.5823898994674286</v>
      </c>
      <c r="P202" s="4">
        <f t="shared" si="186"/>
        <v>7.6490565661340959</v>
      </c>
      <c r="Q202" s="4">
        <f t="shared" si="187"/>
        <v>114.73584849201144</v>
      </c>
      <c r="R202" s="4">
        <f t="shared" si="188"/>
        <v>283.35516518366416</v>
      </c>
      <c r="S202" s="4">
        <f t="shared" si="189"/>
        <v>1.6698801348619667E-2</v>
      </c>
      <c r="T202" s="4">
        <f t="shared" si="190"/>
        <v>23.43610102330139</v>
      </c>
      <c r="U202" s="4">
        <f t="shared" si="230"/>
        <v>0.40903712668662157</v>
      </c>
      <c r="V202" s="4">
        <f t="shared" si="191"/>
        <v>-168.61931669165273</v>
      </c>
      <c r="W202" s="4">
        <f t="shared" si="192"/>
        <v>-2.942962258732372</v>
      </c>
      <c r="X202" s="4">
        <f t="shared" si="193"/>
        <v>-2.942962258732372</v>
      </c>
      <c r="Y202" s="4">
        <f t="shared" si="194"/>
        <v>-2.9462043066123957</v>
      </c>
      <c r="Z202" s="4">
        <f t="shared" si="195"/>
        <v>-2.9462042896656859</v>
      </c>
      <c r="AA202" s="4">
        <f t="shared" si="196"/>
        <v>-2.949420201979799</v>
      </c>
      <c r="AB202" s="4">
        <f t="shared" si="197"/>
        <v>-168.9893295840653</v>
      </c>
      <c r="AC202" s="4">
        <f t="shared" si="198"/>
        <v>114.36583559959885</v>
      </c>
      <c r="AD202" s="4">
        <f t="shared" si="199"/>
        <v>1.9960603830075434</v>
      </c>
      <c r="AE202" s="4">
        <f t="shared" si="200"/>
        <v>-0.37001289241258917</v>
      </c>
      <c r="AF202" s="4">
        <f t="shared" si="201"/>
        <v>-1.4800515696503567</v>
      </c>
      <c r="AG202" s="4">
        <f t="shared" si="202"/>
        <v>2.0293294689934291</v>
      </c>
      <c r="AH202" s="4">
        <f t="shared" si="203"/>
        <v>116.27201381484795</v>
      </c>
      <c r="AI202" s="4">
        <f t="shared" si="204"/>
        <v>7.7514675876565304</v>
      </c>
      <c r="AJ202" s="4">
        <f t="shared" si="205"/>
        <v>0.37073494274000912</v>
      </c>
      <c r="AK202" s="4">
        <f t="shared" si="206"/>
        <v>21.241547537026761</v>
      </c>
      <c r="AL202" s="4">
        <f t="shared" si="207"/>
        <v>1.53616532283651</v>
      </c>
      <c r="AM202" s="4">
        <f t="shared" si="208"/>
        <v>1.53616532283651</v>
      </c>
      <c r="AN202" s="4">
        <f t="shared" si="209"/>
        <v>6.1446612913460399</v>
      </c>
      <c r="AO202" s="4">
        <f t="shared" si="210"/>
        <v>7.6247128609963966</v>
      </c>
      <c r="AP202" s="4">
        <f t="shared" si="211"/>
        <v>4</v>
      </c>
      <c r="AQ202" s="4">
        <f t="shared" si="212"/>
        <v>10.14466129134604</v>
      </c>
      <c r="AR202" s="4">
        <f t="shared" si="213"/>
        <v>12.1690776881891</v>
      </c>
      <c r="AS202" s="4">
        <f t="shared" si="214"/>
        <v>-0.16907768818910185</v>
      </c>
      <c r="AT202" s="4">
        <f t="shared" si="215"/>
        <v>-4.4264435258402346E-2</v>
      </c>
      <c r="AU202" s="4">
        <f t="shared" si="216"/>
        <v>0.66264339751815549</v>
      </c>
      <c r="AV202" s="4">
        <f t="shared" si="217"/>
        <v>1.2763971468808131</v>
      </c>
      <c r="AW202" s="4">
        <f t="shared" si="218"/>
        <v>73.132169498810413</v>
      </c>
      <c r="AX202" s="4">
        <f t="shared" si="219"/>
        <v>3.2515242168676337E-2</v>
      </c>
      <c r="AY202" s="4">
        <f t="shared" si="220"/>
        <v>-0.2264343379621106</v>
      </c>
      <c r="AZ202" s="4">
        <f t="shared" si="221"/>
        <v>2.9989708282218799</v>
      </c>
      <c r="BA202" s="4">
        <f t="shared" si="222"/>
        <v>171.82837133996671</v>
      </c>
      <c r="BB202" s="4">
        <f t="shared" si="223"/>
        <v>7.1771762010769553</v>
      </c>
      <c r="BC202" s="4">
        <f t="shared" si="224"/>
        <v>4.9919014871121448</v>
      </c>
      <c r="BD202" s="4">
        <f t="shared" si="225"/>
        <v>19.346253889266055</v>
      </c>
      <c r="BE202" s="4">
        <f t="shared" si="226"/>
        <v>117.35853817925125</v>
      </c>
      <c r="BF202" s="4">
        <f t="shared" si="227"/>
        <v>62.641461820748745</v>
      </c>
      <c r="BG202" s="4">
        <f t="shared" si="228"/>
        <v>297.35853817925124</v>
      </c>
    </row>
    <row r="203" spans="1:59" x14ac:dyDescent="0.2">
      <c r="A203" s="3">
        <f t="shared" si="231"/>
        <v>45490</v>
      </c>
      <c r="B203" s="1">
        <f t="shared" si="229"/>
        <v>2024</v>
      </c>
      <c r="C203" s="1">
        <f t="shared" si="174"/>
        <v>7</v>
      </c>
      <c r="D203" s="1">
        <f t="shared" si="175"/>
        <v>17</v>
      </c>
      <c r="E203" s="1">
        <v>12</v>
      </c>
      <c r="F203" s="1">
        <f t="shared" si="176"/>
        <v>2024</v>
      </c>
      <c r="G203" s="1">
        <f t="shared" si="177"/>
        <v>7</v>
      </c>
      <c r="H203" s="1">
        <f t="shared" si="178"/>
        <v>10</v>
      </c>
      <c r="I203" s="1">
        <f t="shared" si="179"/>
        <v>20</v>
      </c>
      <c r="J203" s="1">
        <f t="shared" si="180"/>
        <v>-13</v>
      </c>
      <c r="K203" s="4">
        <f t="shared" si="181"/>
        <v>8963.9166666666279</v>
      </c>
      <c r="L203" s="4">
        <f t="shared" si="182"/>
        <v>0.24541866301619789</v>
      </c>
      <c r="M203" s="4">
        <f t="shared" si="183"/>
        <v>85.721495863981545</v>
      </c>
      <c r="N203" s="4">
        <f t="shared" si="184"/>
        <v>5.7147663909321027</v>
      </c>
      <c r="O203" s="4">
        <f t="shared" si="185"/>
        <v>7.6480997242654363</v>
      </c>
      <c r="P203" s="4">
        <f t="shared" si="186"/>
        <v>7.7147663909321018</v>
      </c>
      <c r="Q203" s="4">
        <f t="shared" si="187"/>
        <v>115.72149586398153</v>
      </c>
      <c r="R203" s="4">
        <f t="shared" si="188"/>
        <v>283.35521172712754</v>
      </c>
      <c r="S203" s="4">
        <f t="shared" si="189"/>
        <v>1.6698800253479352E-2</v>
      </c>
      <c r="T203" s="4">
        <f t="shared" si="190"/>
        <v>23.436100667380789</v>
      </c>
      <c r="U203" s="4">
        <f t="shared" si="230"/>
        <v>0.4090371204746352</v>
      </c>
      <c r="V203" s="4">
        <f t="shared" si="191"/>
        <v>-167.63371586314599</v>
      </c>
      <c r="W203" s="4">
        <f t="shared" si="192"/>
        <v>-2.9257602791645456</v>
      </c>
      <c r="X203" s="4">
        <f t="shared" si="193"/>
        <v>-2.9257602791645456</v>
      </c>
      <c r="Y203" s="4">
        <f t="shared" si="194"/>
        <v>-2.9292791067796942</v>
      </c>
      <c r="Z203" s="4">
        <f t="shared" si="195"/>
        <v>-2.9292790851112094</v>
      </c>
      <c r="AA203" s="4">
        <f t="shared" si="196"/>
        <v>-2.9327696411882118</v>
      </c>
      <c r="AB203" s="4">
        <f t="shared" si="197"/>
        <v>-168.03532272418136</v>
      </c>
      <c r="AC203" s="4">
        <f t="shared" si="198"/>
        <v>115.31988900294618</v>
      </c>
      <c r="AD203" s="4">
        <f t="shared" si="199"/>
        <v>2.0127117561358117</v>
      </c>
      <c r="AE203" s="4">
        <f t="shared" si="200"/>
        <v>-0.40160686103534715</v>
      </c>
      <c r="AF203" s="4">
        <f t="shared" si="201"/>
        <v>-1.6064274441413886</v>
      </c>
      <c r="AG203" s="4">
        <f t="shared" si="202"/>
        <v>2.0468953506694909</v>
      </c>
      <c r="AH203" s="4">
        <f t="shared" si="203"/>
        <v>117.27846469831248</v>
      </c>
      <c r="AI203" s="4">
        <f t="shared" si="204"/>
        <v>7.8185643132208318</v>
      </c>
      <c r="AJ203" s="4">
        <f t="shared" si="205"/>
        <v>0.36775149044944305</v>
      </c>
      <c r="AK203" s="4">
        <f t="shared" si="206"/>
        <v>21.07060831239869</v>
      </c>
      <c r="AL203" s="4">
        <f t="shared" si="207"/>
        <v>1.5569688343309451</v>
      </c>
      <c r="AM203" s="4">
        <f t="shared" si="208"/>
        <v>1.5569688343309451</v>
      </c>
      <c r="AN203" s="4">
        <f t="shared" si="209"/>
        <v>6.2278753373237805</v>
      </c>
      <c r="AO203" s="4">
        <f t="shared" si="210"/>
        <v>7.8343027814651691</v>
      </c>
      <c r="AP203" s="4">
        <f t="shared" si="211"/>
        <v>4</v>
      </c>
      <c r="AQ203" s="4">
        <f t="shared" si="212"/>
        <v>10.227875337323781</v>
      </c>
      <c r="AR203" s="4">
        <f t="shared" si="213"/>
        <v>12.170464588955396</v>
      </c>
      <c r="AS203" s="4">
        <f t="shared" si="214"/>
        <v>-0.17046458895539551</v>
      </c>
      <c r="AT203" s="4">
        <f t="shared" si="215"/>
        <v>-4.4627525029956198E-2</v>
      </c>
      <c r="AU203" s="4">
        <f t="shared" si="216"/>
        <v>0.66264339751815549</v>
      </c>
      <c r="AV203" s="4">
        <f t="shared" si="217"/>
        <v>1.2733946219862387</v>
      </c>
      <c r="AW203" s="4">
        <f t="shared" si="218"/>
        <v>72.960137494468341</v>
      </c>
      <c r="AX203" s="4">
        <f t="shared" si="219"/>
        <v>3.2819650864311996E-2</v>
      </c>
      <c r="AY203" s="4">
        <f t="shared" si="220"/>
        <v>-0.2286780720885867</v>
      </c>
      <c r="AZ203" s="4">
        <f t="shared" si="221"/>
        <v>2.999047027876657</v>
      </c>
      <c r="BA203" s="4">
        <f t="shared" si="222"/>
        <v>171.83273725858578</v>
      </c>
      <c r="BB203" s="4">
        <f t="shared" si="223"/>
        <v>7.1664507881305708</v>
      </c>
      <c r="BC203" s="4">
        <f t="shared" si="224"/>
        <v>5.0040138008248247</v>
      </c>
      <c r="BD203" s="4">
        <f t="shared" si="225"/>
        <v>19.336915377085965</v>
      </c>
      <c r="BE203" s="4">
        <f t="shared" si="226"/>
        <v>117.13109242702011</v>
      </c>
      <c r="BF203" s="4">
        <f t="shared" si="227"/>
        <v>62.868907572979893</v>
      </c>
      <c r="BG203" s="4">
        <f t="shared" si="228"/>
        <v>297.13109242702012</v>
      </c>
    </row>
    <row r="204" spans="1:59" x14ac:dyDescent="0.2">
      <c r="A204" s="3">
        <f t="shared" si="231"/>
        <v>45491</v>
      </c>
      <c r="B204" s="1">
        <f t="shared" si="229"/>
        <v>2024</v>
      </c>
      <c r="C204" s="1">
        <f t="shared" si="174"/>
        <v>7</v>
      </c>
      <c r="D204" s="1">
        <f t="shared" si="175"/>
        <v>18</v>
      </c>
      <c r="E204" s="1">
        <v>12</v>
      </c>
      <c r="F204" s="1">
        <f t="shared" si="176"/>
        <v>2024</v>
      </c>
      <c r="G204" s="1">
        <f t="shared" si="177"/>
        <v>7</v>
      </c>
      <c r="H204" s="1">
        <f t="shared" si="178"/>
        <v>10</v>
      </c>
      <c r="I204" s="1">
        <f t="shared" si="179"/>
        <v>20</v>
      </c>
      <c r="J204" s="1">
        <f t="shared" si="180"/>
        <v>-13</v>
      </c>
      <c r="K204" s="4">
        <f t="shared" si="181"/>
        <v>8964.9166666666279</v>
      </c>
      <c r="L204" s="4">
        <f t="shared" si="182"/>
        <v>0.24544604152406921</v>
      </c>
      <c r="M204" s="4">
        <f t="shared" si="183"/>
        <v>86.707143235486001</v>
      </c>
      <c r="N204" s="4">
        <f t="shared" si="184"/>
        <v>5.7804762156990668</v>
      </c>
      <c r="O204" s="4">
        <f t="shared" si="185"/>
        <v>7.7138095490324003</v>
      </c>
      <c r="P204" s="4">
        <f t="shared" si="186"/>
        <v>7.7804762156990677</v>
      </c>
      <c r="Q204" s="4">
        <f t="shared" si="187"/>
        <v>116.70714323548601</v>
      </c>
      <c r="R204" s="4">
        <f t="shared" si="188"/>
        <v>283.35525827059092</v>
      </c>
      <c r="S204" s="4">
        <f t="shared" si="189"/>
        <v>1.6698799158339037E-2</v>
      </c>
      <c r="T204" s="4">
        <f t="shared" si="190"/>
        <v>23.436100311460187</v>
      </c>
      <c r="U204" s="4">
        <f t="shared" si="230"/>
        <v>0.40903711426264883</v>
      </c>
      <c r="V204" s="4">
        <f t="shared" si="191"/>
        <v>-166.64811503510492</v>
      </c>
      <c r="W204" s="4">
        <f t="shared" si="192"/>
        <v>-2.9085582996048465</v>
      </c>
      <c r="X204" s="4">
        <f t="shared" si="193"/>
        <v>-2.9085582996048465</v>
      </c>
      <c r="Y204" s="4">
        <f t="shared" si="194"/>
        <v>-2.9123529158500121</v>
      </c>
      <c r="Z204" s="4">
        <f t="shared" si="195"/>
        <v>-2.9123528886764718</v>
      </c>
      <c r="AA204" s="4">
        <f t="shared" si="196"/>
        <v>-2.9161171287600216</v>
      </c>
      <c r="AB204" s="4">
        <f t="shared" si="197"/>
        <v>-167.08120404375688</v>
      </c>
      <c r="AC204" s="4">
        <f t="shared" si="198"/>
        <v>116.27405422683404</v>
      </c>
      <c r="AD204" s="4">
        <f t="shared" si="199"/>
        <v>2.0293650809006838</v>
      </c>
      <c r="AE204" s="4">
        <f t="shared" si="200"/>
        <v>-0.43308900865197586</v>
      </c>
      <c r="AF204" s="4">
        <f t="shared" si="201"/>
        <v>-1.7323560346079034</v>
      </c>
      <c r="AG204" s="4">
        <f t="shared" si="202"/>
        <v>2.0644222523939506</v>
      </c>
      <c r="AH204" s="4">
        <f t="shared" si="203"/>
        <v>118.28268219506458</v>
      </c>
      <c r="AI204" s="4">
        <f t="shared" si="204"/>
        <v>7.8855121463376383</v>
      </c>
      <c r="AJ204" s="4">
        <f t="shared" si="205"/>
        <v>0.36466439704566422</v>
      </c>
      <c r="AK204" s="4">
        <f t="shared" si="206"/>
        <v>20.893730889399485</v>
      </c>
      <c r="AL204" s="4">
        <f t="shared" si="207"/>
        <v>1.5755389595785658</v>
      </c>
      <c r="AM204" s="4">
        <f t="shared" si="208"/>
        <v>1.5755389595785658</v>
      </c>
      <c r="AN204" s="4">
        <f t="shared" si="209"/>
        <v>6.3021558383142633</v>
      </c>
      <c r="AO204" s="4">
        <f t="shared" si="210"/>
        <v>8.0345118729221667</v>
      </c>
      <c r="AP204" s="4">
        <f t="shared" si="211"/>
        <v>4</v>
      </c>
      <c r="AQ204" s="4">
        <f t="shared" si="212"/>
        <v>10.302155838314263</v>
      </c>
      <c r="AR204" s="4">
        <f t="shared" si="213"/>
        <v>12.171702597305238</v>
      </c>
      <c r="AS204" s="4">
        <f t="shared" si="214"/>
        <v>-0.17170259730523796</v>
      </c>
      <c r="AT204" s="4">
        <f t="shared" si="215"/>
        <v>-4.4951634858035182E-2</v>
      </c>
      <c r="AU204" s="4">
        <f t="shared" si="216"/>
        <v>0.66264339751815549</v>
      </c>
      <c r="AV204" s="4">
        <f t="shared" si="217"/>
        <v>1.2702935117133867</v>
      </c>
      <c r="AW204" s="4">
        <f t="shared" si="218"/>
        <v>72.782456964029265</v>
      </c>
      <c r="AX204" s="4">
        <f t="shared" si="219"/>
        <v>3.3097006501484755E-2</v>
      </c>
      <c r="AY204" s="4">
        <f t="shared" si="220"/>
        <v>-0.23099857814216501</v>
      </c>
      <c r="AZ204" s="4">
        <f t="shared" si="221"/>
        <v>2.9992832163005989</v>
      </c>
      <c r="BA204" s="4">
        <f t="shared" si="222"/>
        <v>171.8462698584475</v>
      </c>
      <c r="BB204" s="4">
        <f t="shared" si="223"/>
        <v>7.1553886611636903</v>
      </c>
      <c r="BC204" s="4">
        <f t="shared" si="224"/>
        <v>5.0163139361415476</v>
      </c>
      <c r="BD204" s="4">
        <f t="shared" si="225"/>
        <v>19.327091258468929</v>
      </c>
      <c r="BE204" s="4">
        <f t="shared" si="226"/>
        <v>116.89595699006142</v>
      </c>
      <c r="BF204" s="4">
        <f t="shared" si="227"/>
        <v>63.104043009938579</v>
      </c>
      <c r="BG204" s="4">
        <f t="shared" si="228"/>
        <v>296.89595699006145</v>
      </c>
    </row>
    <row r="205" spans="1:59" x14ac:dyDescent="0.2">
      <c r="A205" s="3">
        <f t="shared" si="231"/>
        <v>45492</v>
      </c>
      <c r="B205" s="1">
        <f t="shared" si="229"/>
        <v>2024</v>
      </c>
      <c r="C205" s="1">
        <f t="shared" si="174"/>
        <v>7</v>
      </c>
      <c r="D205" s="1">
        <f t="shared" si="175"/>
        <v>19</v>
      </c>
      <c r="E205" s="1">
        <v>12</v>
      </c>
      <c r="F205" s="1">
        <f t="shared" si="176"/>
        <v>2024</v>
      </c>
      <c r="G205" s="1">
        <f t="shared" si="177"/>
        <v>7</v>
      </c>
      <c r="H205" s="1">
        <f t="shared" si="178"/>
        <v>10</v>
      </c>
      <c r="I205" s="1">
        <f t="shared" si="179"/>
        <v>20</v>
      </c>
      <c r="J205" s="1">
        <f t="shared" si="180"/>
        <v>-13</v>
      </c>
      <c r="K205" s="4">
        <f t="shared" si="181"/>
        <v>8965.9166666666279</v>
      </c>
      <c r="L205" s="4">
        <f t="shared" si="182"/>
        <v>0.24547342003194053</v>
      </c>
      <c r="M205" s="4">
        <f t="shared" si="183"/>
        <v>87.692790606990457</v>
      </c>
      <c r="N205" s="4">
        <f t="shared" si="184"/>
        <v>5.8461860404660309</v>
      </c>
      <c r="O205" s="4">
        <f t="shared" si="185"/>
        <v>7.7795193737993644</v>
      </c>
      <c r="P205" s="4">
        <f t="shared" si="186"/>
        <v>7.84618604046603</v>
      </c>
      <c r="Q205" s="4">
        <f t="shared" si="187"/>
        <v>117.69279060699046</v>
      </c>
      <c r="R205" s="4">
        <f t="shared" si="188"/>
        <v>283.35530481405431</v>
      </c>
      <c r="S205" s="4">
        <f t="shared" si="189"/>
        <v>1.6698798063198721E-2</v>
      </c>
      <c r="T205" s="4">
        <f t="shared" si="190"/>
        <v>23.436099955539586</v>
      </c>
      <c r="U205" s="4">
        <f t="shared" si="230"/>
        <v>0.40903710805066246</v>
      </c>
      <c r="V205" s="4">
        <f t="shared" si="191"/>
        <v>-165.66251420706385</v>
      </c>
      <c r="W205" s="4">
        <f t="shared" si="192"/>
        <v>-2.8913563200451473</v>
      </c>
      <c r="X205" s="4">
        <f t="shared" si="193"/>
        <v>-2.8913563200451473</v>
      </c>
      <c r="Y205" s="4">
        <f t="shared" si="194"/>
        <v>-2.8954256559363243</v>
      </c>
      <c r="Z205" s="4">
        <f t="shared" si="195"/>
        <v>-2.8954256224226587</v>
      </c>
      <c r="AA205" s="4">
        <f t="shared" si="196"/>
        <v>-2.8994625112221284</v>
      </c>
      <c r="AB205" s="4">
        <f t="shared" si="197"/>
        <v>-166.12696474943104</v>
      </c>
      <c r="AC205" s="4">
        <f t="shared" si="198"/>
        <v>117.22834006462327</v>
      </c>
      <c r="AD205" s="4">
        <f t="shared" si="199"/>
        <v>2.046020510775258</v>
      </c>
      <c r="AE205" s="4">
        <f t="shared" si="200"/>
        <v>-0.46445054236718875</v>
      </c>
      <c r="AF205" s="4">
        <f t="shared" si="201"/>
        <v>-1.857802169468755</v>
      </c>
      <c r="AG205" s="4">
        <f t="shared" si="202"/>
        <v>2.0819094212914653</v>
      </c>
      <c r="AH205" s="4">
        <f t="shared" si="203"/>
        <v>119.28462316852462</v>
      </c>
      <c r="AI205" s="4">
        <f t="shared" si="204"/>
        <v>7.9523082112349748</v>
      </c>
      <c r="AJ205" s="4">
        <f t="shared" si="205"/>
        <v>0.3614747879698651</v>
      </c>
      <c r="AK205" s="4">
        <f t="shared" si="206"/>
        <v>20.710979751059572</v>
      </c>
      <c r="AL205" s="4">
        <f t="shared" si="207"/>
        <v>1.5918325615341615</v>
      </c>
      <c r="AM205" s="4">
        <f t="shared" si="208"/>
        <v>1.5918325615341615</v>
      </c>
      <c r="AN205" s="4">
        <f t="shared" si="209"/>
        <v>6.3673302461366461</v>
      </c>
      <c r="AO205" s="4">
        <f t="shared" si="210"/>
        <v>8.2251324156054011</v>
      </c>
      <c r="AP205" s="4">
        <f t="shared" si="211"/>
        <v>4</v>
      </c>
      <c r="AQ205" s="4">
        <f t="shared" si="212"/>
        <v>10.367330246136646</v>
      </c>
      <c r="AR205" s="4">
        <f t="shared" si="213"/>
        <v>12.172788837435611</v>
      </c>
      <c r="AS205" s="4">
        <f t="shared" si="214"/>
        <v>-0.17278883743561035</v>
      </c>
      <c r="AT205" s="4">
        <f t="shared" si="215"/>
        <v>-4.5236011859169541E-2</v>
      </c>
      <c r="AU205" s="4">
        <f t="shared" si="216"/>
        <v>0.66264339751815549</v>
      </c>
      <c r="AV205" s="4">
        <f t="shared" si="217"/>
        <v>1.2670949847487585</v>
      </c>
      <c r="AW205" s="4">
        <f t="shared" si="218"/>
        <v>72.599194868297275</v>
      </c>
      <c r="AX205" s="4">
        <f t="shared" si="219"/>
        <v>3.3346629290782012E-2</v>
      </c>
      <c r="AY205" s="4">
        <f t="shared" si="220"/>
        <v>-0.2333948008023522</v>
      </c>
      <c r="AZ205" s="4">
        <f t="shared" si="221"/>
        <v>2.9996766414911238</v>
      </c>
      <c r="BA205" s="4">
        <f t="shared" si="222"/>
        <v>171.86881146141872</v>
      </c>
      <c r="BB205" s="4">
        <f t="shared" si="223"/>
        <v>7.1439969870642024</v>
      </c>
      <c r="BC205" s="4">
        <f t="shared" si="224"/>
        <v>5.0287918503714089</v>
      </c>
      <c r="BD205" s="4">
        <f t="shared" si="225"/>
        <v>19.316785824499814</v>
      </c>
      <c r="BE205" s="4">
        <f t="shared" si="226"/>
        <v>116.65323591971078</v>
      </c>
      <c r="BF205" s="4">
        <f t="shared" si="227"/>
        <v>63.346764080289219</v>
      </c>
      <c r="BG205" s="4">
        <f t="shared" si="228"/>
        <v>296.65323591971077</v>
      </c>
    </row>
    <row r="206" spans="1:59" x14ac:dyDescent="0.2">
      <c r="A206" s="3">
        <f t="shared" si="231"/>
        <v>45493</v>
      </c>
      <c r="B206" s="1">
        <f t="shared" si="229"/>
        <v>2024</v>
      </c>
      <c r="C206" s="1">
        <f t="shared" si="174"/>
        <v>7</v>
      </c>
      <c r="D206" s="1">
        <f t="shared" si="175"/>
        <v>20</v>
      </c>
      <c r="E206" s="1">
        <v>12</v>
      </c>
      <c r="F206" s="1">
        <f t="shared" si="176"/>
        <v>2024</v>
      </c>
      <c r="G206" s="1">
        <f t="shared" si="177"/>
        <v>7</v>
      </c>
      <c r="H206" s="1">
        <f t="shared" si="178"/>
        <v>10</v>
      </c>
      <c r="I206" s="1">
        <f t="shared" si="179"/>
        <v>20</v>
      </c>
      <c r="J206" s="1">
        <f t="shared" si="180"/>
        <v>-13</v>
      </c>
      <c r="K206" s="4">
        <f t="shared" si="181"/>
        <v>8966.9166666666279</v>
      </c>
      <c r="L206" s="4">
        <f t="shared" si="182"/>
        <v>0.24550079853981185</v>
      </c>
      <c r="M206" s="4">
        <f t="shared" si="183"/>
        <v>88.678437978494912</v>
      </c>
      <c r="N206" s="4">
        <f t="shared" si="184"/>
        <v>5.911895865232994</v>
      </c>
      <c r="O206" s="4">
        <f t="shared" si="185"/>
        <v>7.8452291985663276</v>
      </c>
      <c r="P206" s="4">
        <f t="shared" si="186"/>
        <v>7.9118958652329923</v>
      </c>
      <c r="Q206" s="4">
        <f t="shared" si="187"/>
        <v>118.67843797849488</v>
      </c>
      <c r="R206" s="4">
        <f t="shared" si="188"/>
        <v>283.35535135751769</v>
      </c>
      <c r="S206" s="4">
        <f t="shared" si="189"/>
        <v>1.6698796968058406E-2</v>
      </c>
      <c r="T206" s="4">
        <f t="shared" si="190"/>
        <v>23.436099599618981</v>
      </c>
      <c r="U206" s="4">
        <f t="shared" si="230"/>
        <v>0.40903710183867603</v>
      </c>
      <c r="V206" s="4">
        <f t="shared" si="191"/>
        <v>-164.67691337902281</v>
      </c>
      <c r="W206" s="4">
        <f t="shared" si="192"/>
        <v>-2.8741543404854486</v>
      </c>
      <c r="X206" s="4">
        <f t="shared" si="193"/>
        <v>-2.8741543404854486</v>
      </c>
      <c r="Y206" s="4">
        <f t="shared" si="194"/>
        <v>-2.8784972494146577</v>
      </c>
      <c r="Z206" s="4">
        <f t="shared" si="195"/>
        <v>-2.8784972086763698</v>
      </c>
      <c r="AA206" s="4">
        <f t="shared" si="196"/>
        <v>-2.8828056355868039</v>
      </c>
      <c r="AB206" s="4">
        <f t="shared" si="197"/>
        <v>-165.17259607565268</v>
      </c>
      <c r="AC206" s="4">
        <f t="shared" si="198"/>
        <v>118.18275528186501</v>
      </c>
      <c r="AD206" s="4">
        <f t="shared" si="199"/>
        <v>2.0626781987472635</v>
      </c>
      <c r="AE206" s="4">
        <f t="shared" si="200"/>
        <v>-0.49568269662987063</v>
      </c>
      <c r="AF206" s="4">
        <f t="shared" si="201"/>
        <v>-1.9827307865194825</v>
      </c>
      <c r="AG206" s="4">
        <f t="shared" si="202"/>
        <v>2.0993561622375374</v>
      </c>
      <c r="AH206" s="4">
        <f t="shared" si="203"/>
        <v>120.28424779099262</v>
      </c>
      <c r="AI206" s="4">
        <f t="shared" si="204"/>
        <v>8.0189498527328418</v>
      </c>
      <c r="AJ206" s="4">
        <f t="shared" si="205"/>
        <v>0.35818381536264876</v>
      </c>
      <c r="AK206" s="4">
        <f t="shared" si="206"/>
        <v>20.522420910172912</v>
      </c>
      <c r="AL206" s="4">
        <f t="shared" si="207"/>
        <v>1.6058098124977391</v>
      </c>
      <c r="AM206" s="4">
        <f t="shared" si="208"/>
        <v>1.6058098124977391</v>
      </c>
      <c r="AN206" s="4">
        <f t="shared" si="209"/>
        <v>6.4232392499909565</v>
      </c>
      <c r="AO206" s="4">
        <f t="shared" si="210"/>
        <v>8.4059700365104391</v>
      </c>
      <c r="AP206" s="4">
        <f t="shared" si="211"/>
        <v>4</v>
      </c>
      <c r="AQ206" s="4">
        <f t="shared" si="212"/>
        <v>10.423239249990957</v>
      </c>
      <c r="AR206" s="4">
        <f t="shared" si="213"/>
        <v>12.173720654166516</v>
      </c>
      <c r="AS206" s="4">
        <f t="shared" si="214"/>
        <v>-0.17372065416651417</v>
      </c>
      <c r="AT206" s="4">
        <f t="shared" si="215"/>
        <v>-4.5479960908861167E-2</v>
      </c>
      <c r="AU206" s="4">
        <f t="shared" si="216"/>
        <v>0.66264339751815549</v>
      </c>
      <c r="AV206" s="4">
        <f t="shared" si="217"/>
        <v>1.2638002109534328</v>
      </c>
      <c r="AW206" s="4">
        <f t="shared" si="218"/>
        <v>72.410418235374806</v>
      </c>
      <c r="AX206" s="4">
        <f t="shared" si="219"/>
        <v>3.3567871907133666E-2</v>
      </c>
      <c r="AY206" s="4">
        <f t="shared" si="220"/>
        <v>-0.23586565350963407</v>
      </c>
      <c r="AZ206" s="4">
        <f t="shared" si="221"/>
        <v>3.0002242322324673</v>
      </c>
      <c r="BA206" s="4">
        <f t="shared" si="222"/>
        <v>171.90018609979813</v>
      </c>
      <c r="BB206" s="4">
        <f t="shared" si="223"/>
        <v>7.1322829986450218</v>
      </c>
      <c r="BC206" s="4">
        <f t="shared" si="224"/>
        <v>5.0414376555214941</v>
      </c>
      <c r="BD206" s="4">
        <f t="shared" si="225"/>
        <v>19.306003652811537</v>
      </c>
      <c r="BE206" s="4">
        <f t="shared" si="226"/>
        <v>116.40303510316068</v>
      </c>
      <c r="BF206" s="4">
        <f t="shared" si="227"/>
        <v>63.596964896839324</v>
      </c>
      <c r="BG206" s="4">
        <f t="shared" si="228"/>
        <v>296.40303510316068</v>
      </c>
    </row>
    <row r="207" spans="1:59" x14ac:dyDescent="0.2">
      <c r="A207" s="3">
        <f t="shared" si="231"/>
        <v>45494</v>
      </c>
      <c r="B207" s="1">
        <f t="shared" si="229"/>
        <v>2024</v>
      </c>
      <c r="C207" s="1">
        <f t="shared" si="174"/>
        <v>7</v>
      </c>
      <c r="D207" s="1">
        <f t="shared" si="175"/>
        <v>21</v>
      </c>
      <c r="E207" s="1">
        <v>12</v>
      </c>
      <c r="F207" s="1">
        <f t="shared" si="176"/>
        <v>2024</v>
      </c>
      <c r="G207" s="1">
        <f t="shared" si="177"/>
        <v>7</v>
      </c>
      <c r="H207" s="1">
        <f t="shared" si="178"/>
        <v>10</v>
      </c>
      <c r="I207" s="1">
        <f t="shared" si="179"/>
        <v>20</v>
      </c>
      <c r="J207" s="1">
        <f t="shared" si="180"/>
        <v>-13</v>
      </c>
      <c r="K207" s="4">
        <f t="shared" si="181"/>
        <v>8967.9166666666279</v>
      </c>
      <c r="L207" s="4">
        <f t="shared" si="182"/>
        <v>0.24552817704768318</v>
      </c>
      <c r="M207" s="4">
        <f t="shared" si="183"/>
        <v>89.664085349533707</v>
      </c>
      <c r="N207" s="4">
        <f t="shared" si="184"/>
        <v>5.9776056899689136</v>
      </c>
      <c r="O207" s="4">
        <f t="shared" si="185"/>
        <v>7.9109390233022472</v>
      </c>
      <c r="P207" s="4">
        <f t="shared" si="186"/>
        <v>7.9776056899689145</v>
      </c>
      <c r="Q207" s="4">
        <f t="shared" si="187"/>
        <v>119.66408534953372</v>
      </c>
      <c r="R207" s="4">
        <f t="shared" si="188"/>
        <v>283.35539790098107</v>
      </c>
      <c r="S207" s="4">
        <f t="shared" si="189"/>
        <v>1.6698795872918091E-2</v>
      </c>
      <c r="T207" s="4">
        <f t="shared" si="190"/>
        <v>23.436099243698379</v>
      </c>
      <c r="U207" s="4">
        <f t="shared" si="230"/>
        <v>0.40903709562668966</v>
      </c>
      <c r="V207" s="4">
        <f t="shared" si="191"/>
        <v>-163.69131255144737</v>
      </c>
      <c r="W207" s="4">
        <f t="shared" si="192"/>
        <v>-2.8569523609338763</v>
      </c>
      <c r="X207" s="4">
        <f t="shared" si="193"/>
        <v>-2.8569523609338763</v>
      </c>
      <c r="Y207" s="4">
        <f t="shared" si="194"/>
        <v>-2.8615676189428729</v>
      </c>
      <c r="Z207" s="4">
        <f t="shared" si="195"/>
        <v>-2.8615675700485479</v>
      </c>
      <c r="AA207" s="4">
        <f t="shared" si="196"/>
        <v>-2.8661463493869714</v>
      </c>
      <c r="AB207" s="4">
        <f t="shared" si="197"/>
        <v>-164.21808928670174</v>
      </c>
      <c r="AC207" s="4">
        <f t="shared" si="198"/>
        <v>119.13730861427933</v>
      </c>
      <c r="AD207" s="4">
        <f t="shared" si="199"/>
        <v>2.0793382972837775</v>
      </c>
      <c r="AE207" s="4">
        <f t="shared" si="200"/>
        <v>-0.52677673525438706</v>
      </c>
      <c r="AF207" s="4">
        <f t="shared" si="201"/>
        <v>-2.1071069410175483</v>
      </c>
      <c r="AG207" s="4">
        <f t="shared" si="202"/>
        <v>2.1167618382454796</v>
      </c>
      <c r="AH207" s="4">
        <f t="shared" si="203"/>
        <v>121.28151956581982</v>
      </c>
      <c r="AI207" s="4">
        <f t="shared" si="204"/>
        <v>8.0854346377213222</v>
      </c>
      <c r="AJ207" s="4">
        <f t="shared" si="205"/>
        <v>0.35479265696338363</v>
      </c>
      <c r="AK207" s="4">
        <f t="shared" si="206"/>
        <v>20.32812184623468</v>
      </c>
      <c r="AL207" s="4">
        <f t="shared" si="207"/>
        <v>1.6174342162860995</v>
      </c>
      <c r="AM207" s="4">
        <f t="shared" si="208"/>
        <v>1.6174342162860995</v>
      </c>
      <c r="AN207" s="4">
        <f t="shared" si="209"/>
        <v>6.4697368651443981</v>
      </c>
      <c r="AO207" s="4">
        <f t="shared" si="210"/>
        <v>8.5768438061619463</v>
      </c>
      <c r="AP207" s="4">
        <f t="shared" si="211"/>
        <v>4</v>
      </c>
      <c r="AQ207" s="4">
        <f t="shared" si="212"/>
        <v>10.469736865144398</v>
      </c>
      <c r="AR207" s="4">
        <f t="shared" si="213"/>
        <v>12.174495614419074</v>
      </c>
      <c r="AS207" s="4">
        <f t="shared" si="214"/>
        <v>-0.17449561441907502</v>
      </c>
      <c r="AT207" s="4">
        <f t="shared" si="215"/>
        <v>-4.5682845028550273E-2</v>
      </c>
      <c r="AU207" s="4">
        <f t="shared" si="216"/>
        <v>0.66264339751815549</v>
      </c>
      <c r="AV207" s="4">
        <f t="shared" si="217"/>
        <v>1.2604103607045645</v>
      </c>
      <c r="AW207" s="4">
        <f t="shared" si="218"/>
        <v>72.216194122933288</v>
      </c>
      <c r="AX207" s="4">
        <f t="shared" si="219"/>
        <v>3.3760120323414203E-2</v>
      </c>
      <c r="AY207" s="4">
        <f t="shared" si="220"/>
        <v>-0.23841001919454202</v>
      </c>
      <c r="AZ207" s="4">
        <f t="shared" si="221"/>
        <v>3.0009226275060059</v>
      </c>
      <c r="BA207" s="4">
        <f t="shared" si="222"/>
        <v>171.9402012014038</v>
      </c>
      <c r="BB207" s="4">
        <f t="shared" si="223"/>
        <v>7.1202539805267371</v>
      </c>
      <c r="BC207" s="4">
        <f t="shared" si="224"/>
        <v>5.054241633892337</v>
      </c>
      <c r="BD207" s="4">
        <f t="shared" si="225"/>
        <v>19.294749594945813</v>
      </c>
      <c r="BE207" s="4">
        <f t="shared" si="226"/>
        <v>116.14546211976193</v>
      </c>
      <c r="BF207" s="4">
        <f t="shared" si="227"/>
        <v>63.85453788023807</v>
      </c>
      <c r="BG207" s="4">
        <f t="shared" si="228"/>
        <v>296.14546211976193</v>
      </c>
    </row>
    <row r="208" spans="1:59" x14ac:dyDescent="0.2">
      <c r="A208" s="3">
        <f t="shared" si="231"/>
        <v>45495</v>
      </c>
      <c r="B208" s="1">
        <f t="shared" si="229"/>
        <v>2024</v>
      </c>
      <c r="C208" s="1">
        <f t="shared" si="174"/>
        <v>7</v>
      </c>
      <c r="D208" s="1">
        <f t="shared" si="175"/>
        <v>22</v>
      </c>
      <c r="E208" s="1">
        <v>12</v>
      </c>
      <c r="F208" s="1">
        <f t="shared" si="176"/>
        <v>2024</v>
      </c>
      <c r="G208" s="1">
        <f t="shared" si="177"/>
        <v>7</v>
      </c>
      <c r="H208" s="1">
        <f t="shared" si="178"/>
        <v>10</v>
      </c>
      <c r="I208" s="1">
        <f t="shared" si="179"/>
        <v>20</v>
      </c>
      <c r="J208" s="1">
        <f t="shared" si="180"/>
        <v>-13</v>
      </c>
      <c r="K208" s="4">
        <f t="shared" si="181"/>
        <v>8968.9166666666279</v>
      </c>
      <c r="L208" s="4">
        <f t="shared" si="182"/>
        <v>0.2455555555555545</v>
      </c>
      <c r="M208" s="4">
        <f t="shared" si="183"/>
        <v>90.649732721503824</v>
      </c>
      <c r="N208" s="4">
        <f t="shared" si="184"/>
        <v>6.0433155147669213</v>
      </c>
      <c r="O208" s="4">
        <f t="shared" si="185"/>
        <v>7.9766488481002549</v>
      </c>
      <c r="P208" s="4">
        <f t="shared" si="186"/>
        <v>8.0433155147669204</v>
      </c>
      <c r="Q208" s="4">
        <f t="shared" si="187"/>
        <v>120.64973272150381</v>
      </c>
      <c r="R208" s="4">
        <f t="shared" si="188"/>
        <v>283.35544444444446</v>
      </c>
      <c r="S208" s="4">
        <f t="shared" si="189"/>
        <v>1.6698794777777776E-2</v>
      </c>
      <c r="T208" s="4">
        <f t="shared" si="190"/>
        <v>23.436098887777778</v>
      </c>
      <c r="U208" s="4">
        <f t="shared" si="230"/>
        <v>0.40903708941470329</v>
      </c>
      <c r="V208" s="4">
        <f t="shared" si="191"/>
        <v>-162.70571172294063</v>
      </c>
      <c r="W208" s="4">
        <f t="shared" si="192"/>
        <v>-2.8397503813660498</v>
      </c>
      <c r="X208" s="4">
        <f t="shared" si="193"/>
        <v>-2.8397503813660498</v>
      </c>
      <c r="Y208" s="4">
        <f t="shared" si="194"/>
        <v>-2.844636687439448</v>
      </c>
      <c r="Z208" s="4">
        <f t="shared" si="195"/>
        <v>-2.8446366294133987</v>
      </c>
      <c r="AA208" s="4">
        <f t="shared" si="196"/>
        <v>-2.8494845006721361</v>
      </c>
      <c r="AB208" s="4">
        <f t="shared" si="197"/>
        <v>-163.2634356764562</v>
      </c>
      <c r="AC208" s="4">
        <f t="shared" si="198"/>
        <v>120.09200876798826</v>
      </c>
      <c r="AD208" s="4">
        <f t="shared" si="199"/>
        <v>2.0960009583352943</v>
      </c>
      <c r="AE208" s="4">
        <f t="shared" si="200"/>
        <v>-0.55772395351554849</v>
      </c>
      <c r="AF208" s="4">
        <f t="shared" si="201"/>
        <v>-2.2308958140621939</v>
      </c>
      <c r="AG208" s="4">
        <f t="shared" si="202"/>
        <v>2.1341258707787936</v>
      </c>
      <c r="AH208" s="4">
        <f t="shared" si="203"/>
        <v>122.27640534530657</v>
      </c>
      <c r="AI208" s="4">
        <f t="shared" si="204"/>
        <v>8.1517603563537708</v>
      </c>
      <c r="AJ208" s="4">
        <f t="shared" si="205"/>
        <v>0.35130251500734833</v>
      </c>
      <c r="AK208" s="4">
        <f t="shared" si="206"/>
        <v>20.128151442252324</v>
      </c>
      <c r="AL208" s="4">
        <f t="shared" si="207"/>
        <v>1.6266726238027616</v>
      </c>
      <c r="AM208" s="4">
        <f t="shared" si="208"/>
        <v>1.6266726238027616</v>
      </c>
      <c r="AN208" s="4">
        <f t="shared" si="209"/>
        <v>6.5066904952110463</v>
      </c>
      <c r="AO208" s="4">
        <f t="shared" si="210"/>
        <v>8.7375863092732402</v>
      </c>
      <c r="AP208" s="4">
        <f t="shared" si="211"/>
        <v>4</v>
      </c>
      <c r="AQ208" s="4">
        <f t="shared" si="212"/>
        <v>10.506690495211046</v>
      </c>
      <c r="AR208" s="4">
        <f t="shared" si="213"/>
        <v>12.175111508253517</v>
      </c>
      <c r="AS208" s="4">
        <f t="shared" si="214"/>
        <v>-0.17511150825351596</v>
      </c>
      <c r="AT208" s="4">
        <f t="shared" si="215"/>
        <v>-4.5844085657356183E-2</v>
      </c>
      <c r="AU208" s="4">
        <f t="shared" si="216"/>
        <v>0.66264339751815549</v>
      </c>
      <c r="AV208" s="4">
        <f t="shared" si="217"/>
        <v>1.2569266043906169</v>
      </c>
      <c r="AW208" s="4">
        <f t="shared" si="218"/>
        <v>72.016589589292039</v>
      </c>
      <c r="AX208" s="4">
        <f t="shared" si="219"/>
        <v>3.3922794609112107E-2</v>
      </c>
      <c r="AY208" s="4">
        <f t="shared" si="220"/>
        <v>-0.24102675103130072</v>
      </c>
      <c r="AZ208" s="4">
        <f t="shared" si="221"/>
        <v>3.0017682053572385</v>
      </c>
      <c r="BA208" s="4">
        <f t="shared" si="222"/>
        <v>171.98864924352915</v>
      </c>
      <c r="BB208" s="4">
        <f t="shared" si="223"/>
        <v>7.1079172553852574</v>
      </c>
      <c r="BC208" s="4">
        <f t="shared" si="224"/>
        <v>5.0671942528682594</v>
      </c>
      <c r="BD208" s="4">
        <f t="shared" si="225"/>
        <v>19.283028763638775</v>
      </c>
      <c r="BE208" s="4">
        <f t="shared" si="226"/>
        <v>115.88062609955797</v>
      </c>
      <c r="BF208" s="4">
        <f t="shared" si="227"/>
        <v>64.119373900442028</v>
      </c>
      <c r="BG208" s="4">
        <f t="shared" si="228"/>
        <v>295.88062609955796</v>
      </c>
    </row>
    <row r="209" spans="1:59" x14ac:dyDescent="0.2">
      <c r="A209" s="3">
        <f t="shared" si="231"/>
        <v>45496</v>
      </c>
      <c r="B209" s="1">
        <f t="shared" si="229"/>
        <v>2024</v>
      </c>
      <c r="C209" s="1">
        <f t="shared" si="174"/>
        <v>7</v>
      </c>
      <c r="D209" s="1">
        <f t="shared" si="175"/>
        <v>23</v>
      </c>
      <c r="E209" s="1">
        <v>12</v>
      </c>
      <c r="F209" s="1">
        <f t="shared" si="176"/>
        <v>2024</v>
      </c>
      <c r="G209" s="1">
        <f t="shared" si="177"/>
        <v>7</v>
      </c>
      <c r="H209" s="1">
        <f t="shared" si="178"/>
        <v>10</v>
      </c>
      <c r="I209" s="1">
        <f t="shared" si="179"/>
        <v>20</v>
      </c>
      <c r="J209" s="1">
        <f t="shared" si="180"/>
        <v>-13</v>
      </c>
      <c r="K209" s="4">
        <f t="shared" si="181"/>
        <v>8969.9166666666279</v>
      </c>
      <c r="L209" s="4">
        <f t="shared" si="182"/>
        <v>0.24558293406342582</v>
      </c>
      <c r="M209" s="4">
        <f t="shared" si="183"/>
        <v>91.63538009300828</v>
      </c>
      <c r="N209" s="4">
        <f t="shared" si="184"/>
        <v>6.1090253395338854</v>
      </c>
      <c r="O209" s="4">
        <f t="shared" si="185"/>
        <v>8.0423586728672181</v>
      </c>
      <c r="P209" s="4">
        <f t="shared" si="186"/>
        <v>8.1090253395338863</v>
      </c>
      <c r="Q209" s="4">
        <f t="shared" si="187"/>
        <v>121.63538009300829</v>
      </c>
      <c r="R209" s="4">
        <f t="shared" si="188"/>
        <v>283.35549098790779</v>
      </c>
      <c r="S209" s="4">
        <f t="shared" si="189"/>
        <v>1.669879368263746E-2</v>
      </c>
      <c r="T209" s="4">
        <f t="shared" si="190"/>
        <v>23.436098531857176</v>
      </c>
      <c r="U209" s="4">
        <f t="shared" si="230"/>
        <v>0.40903708320271692</v>
      </c>
      <c r="V209" s="4">
        <f t="shared" si="191"/>
        <v>-161.72011089489951</v>
      </c>
      <c r="W209" s="4">
        <f t="shared" si="192"/>
        <v>-2.8225484018063498</v>
      </c>
      <c r="X209" s="4">
        <f t="shared" si="193"/>
        <v>-2.8225484018063498</v>
      </c>
      <c r="Y209" s="4">
        <f t="shared" si="194"/>
        <v>-2.8277043781822213</v>
      </c>
      <c r="Z209" s="4">
        <f t="shared" si="195"/>
        <v>-2.8277043100072654</v>
      </c>
      <c r="AA209" s="4">
        <f t="shared" si="196"/>
        <v>-2.83281993812238</v>
      </c>
      <c r="AB209" s="4">
        <f t="shared" si="197"/>
        <v>-162.30862657492338</v>
      </c>
      <c r="AC209" s="4">
        <f t="shared" si="198"/>
        <v>121.04686441298441</v>
      </c>
      <c r="AD209" s="4">
        <f t="shared" si="199"/>
        <v>2.112666333221731</v>
      </c>
      <c r="AE209" s="4">
        <f t="shared" si="200"/>
        <v>-0.58851568002388888</v>
      </c>
      <c r="AF209" s="4">
        <f t="shared" si="201"/>
        <v>-2.3540627200955555</v>
      </c>
      <c r="AG209" s="4">
        <f t="shared" si="202"/>
        <v>2.151447739828332</v>
      </c>
      <c r="AH209" s="4">
        <f t="shared" si="203"/>
        <v>123.26887533512341</v>
      </c>
      <c r="AI209" s="4">
        <f t="shared" si="204"/>
        <v>8.2179250223415607</v>
      </c>
      <c r="AJ209" s="4">
        <f t="shared" si="205"/>
        <v>0.34771461515608737</v>
      </c>
      <c r="AK209" s="4">
        <f t="shared" si="206"/>
        <v>19.922579923459455</v>
      </c>
      <c r="AL209" s="4">
        <f t="shared" si="207"/>
        <v>1.6334952421151172</v>
      </c>
      <c r="AM209" s="4">
        <f t="shared" si="208"/>
        <v>1.6334952421151172</v>
      </c>
      <c r="AN209" s="4">
        <f t="shared" si="209"/>
        <v>6.5339809684604688</v>
      </c>
      <c r="AO209" s="4">
        <f t="shared" si="210"/>
        <v>8.8880436885560243</v>
      </c>
      <c r="AP209" s="4">
        <f t="shared" si="211"/>
        <v>4</v>
      </c>
      <c r="AQ209" s="4">
        <f t="shared" si="212"/>
        <v>10.533980968460469</v>
      </c>
      <c r="AR209" s="4">
        <f t="shared" si="213"/>
        <v>12.175566349474341</v>
      </c>
      <c r="AS209" s="4">
        <f t="shared" si="214"/>
        <v>-0.17556634947434269</v>
      </c>
      <c r="AT209" s="4">
        <f t="shared" si="215"/>
        <v>-4.5963162810514435E-2</v>
      </c>
      <c r="AU209" s="4">
        <f t="shared" si="216"/>
        <v>0.66264339751815549</v>
      </c>
      <c r="AV209" s="4">
        <f t="shared" si="217"/>
        <v>1.2533501120815878</v>
      </c>
      <c r="AW209" s="4">
        <f t="shared" si="218"/>
        <v>71.811671674523666</v>
      </c>
      <c r="AX209" s="4">
        <f t="shared" si="219"/>
        <v>3.4055349691598555E-2</v>
      </c>
      <c r="AY209" s="4">
        <f t="shared" si="220"/>
        <v>-0.24371467319088197</v>
      </c>
      <c r="AZ209" s="4">
        <f t="shared" si="221"/>
        <v>3.0027571110248892</v>
      </c>
      <c r="BA209" s="4">
        <f t="shared" si="222"/>
        <v>172.04530936462211</v>
      </c>
      <c r="BB209" s="4">
        <f t="shared" si="223"/>
        <v>7.0952801707184143</v>
      </c>
      <c r="BC209" s="4">
        <f t="shared" si="224"/>
        <v>5.0802861787559266</v>
      </c>
      <c r="BD209" s="4">
        <f t="shared" si="225"/>
        <v>19.270846520192755</v>
      </c>
      <c r="BE209" s="4">
        <f t="shared" si="226"/>
        <v>115.60863758690512</v>
      </c>
      <c r="BF209" s="4">
        <f t="shared" si="227"/>
        <v>64.391362413094882</v>
      </c>
      <c r="BG209" s="4">
        <f t="shared" si="228"/>
        <v>295.6086375869051</v>
      </c>
    </row>
    <row r="210" spans="1:59" x14ac:dyDescent="0.2">
      <c r="A210" s="3">
        <f t="shared" si="231"/>
        <v>45497</v>
      </c>
      <c r="B210" s="1">
        <f t="shared" si="229"/>
        <v>2024</v>
      </c>
      <c r="C210" s="1">
        <f t="shared" ref="C210:C224" si="232">MONTH(A210)</f>
        <v>7</v>
      </c>
      <c r="D210" s="1">
        <f t="shared" ref="D210:D224" si="233">DAY(A210)</f>
        <v>24</v>
      </c>
      <c r="E210" s="1">
        <v>12</v>
      </c>
      <c r="F210" s="1">
        <f t="shared" si="176"/>
        <v>2024</v>
      </c>
      <c r="G210" s="1">
        <f t="shared" si="177"/>
        <v>7</v>
      </c>
      <c r="H210" s="1">
        <f t="shared" si="178"/>
        <v>10</v>
      </c>
      <c r="I210" s="1">
        <f t="shared" si="179"/>
        <v>20</v>
      </c>
      <c r="J210" s="1">
        <f t="shared" si="180"/>
        <v>-13</v>
      </c>
      <c r="K210" s="4">
        <f t="shared" si="181"/>
        <v>8970.9166666666279</v>
      </c>
      <c r="L210" s="4">
        <f t="shared" si="182"/>
        <v>0.24561031257129715</v>
      </c>
      <c r="M210" s="4">
        <f t="shared" si="183"/>
        <v>92.621027464512736</v>
      </c>
      <c r="N210" s="4">
        <f t="shared" si="184"/>
        <v>6.1747351643008495</v>
      </c>
      <c r="O210" s="4">
        <f t="shared" si="185"/>
        <v>8.1080684976341821</v>
      </c>
      <c r="P210" s="4">
        <f t="shared" si="186"/>
        <v>8.1747351643008486</v>
      </c>
      <c r="Q210" s="4">
        <f t="shared" si="187"/>
        <v>122.62102746451274</v>
      </c>
      <c r="R210" s="4">
        <f t="shared" si="188"/>
        <v>283.35553753137117</v>
      </c>
      <c r="S210" s="4">
        <f t="shared" si="189"/>
        <v>1.6698792587497145E-2</v>
      </c>
      <c r="T210" s="4">
        <f t="shared" si="190"/>
        <v>23.436098175936571</v>
      </c>
      <c r="U210" s="4">
        <f t="shared" si="230"/>
        <v>0.4090370769907305</v>
      </c>
      <c r="V210" s="4">
        <f t="shared" si="191"/>
        <v>-160.73451006685843</v>
      </c>
      <c r="W210" s="4">
        <f t="shared" si="192"/>
        <v>-2.8053464222466507</v>
      </c>
      <c r="X210" s="4">
        <f t="shared" si="193"/>
        <v>-2.8053464222466507</v>
      </c>
      <c r="Y210" s="4">
        <f t="shared" si="194"/>
        <v>-2.8107706147471556</v>
      </c>
      <c r="Z210" s="4">
        <f t="shared" si="195"/>
        <v>-2.8107705353675199</v>
      </c>
      <c r="AA210" s="4">
        <f t="shared" si="196"/>
        <v>-2.8161525110049466</v>
      </c>
      <c r="AB210" s="4">
        <f t="shared" si="197"/>
        <v>-161.35365334575255</v>
      </c>
      <c r="AC210" s="4">
        <f t="shared" si="198"/>
        <v>122.00188418561862</v>
      </c>
      <c r="AD210" s="4">
        <f t="shared" si="199"/>
        <v>2.1293345726758459</v>
      </c>
      <c r="AE210" s="4">
        <f t="shared" si="200"/>
        <v>-0.61914327889411425</v>
      </c>
      <c r="AF210" s="4">
        <f t="shared" si="201"/>
        <v>-2.476573115576457</v>
      </c>
      <c r="AG210" s="4">
        <f t="shared" si="202"/>
        <v>2.1687269840454944</v>
      </c>
      <c r="AH210" s="4">
        <f t="shared" si="203"/>
        <v>124.25890310194265</v>
      </c>
      <c r="AI210" s="4">
        <f t="shared" si="204"/>
        <v>8.2839268734628426</v>
      </c>
      <c r="AJ210" s="4">
        <f t="shared" si="205"/>
        <v>0.34403020540664203</v>
      </c>
      <c r="AK210" s="4">
        <f t="shared" si="206"/>
        <v>19.711478794819385</v>
      </c>
      <c r="AL210" s="4">
        <f t="shared" si="207"/>
        <v>1.6378756374299144</v>
      </c>
      <c r="AM210" s="4">
        <f t="shared" si="208"/>
        <v>1.6378756374299144</v>
      </c>
      <c r="AN210" s="4">
        <f t="shared" si="209"/>
        <v>6.5515025497196575</v>
      </c>
      <c r="AO210" s="4">
        <f t="shared" si="210"/>
        <v>9.0280756652961145</v>
      </c>
      <c r="AP210" s="4">
        <f t="shared" si="211"/>
        <v>4</v>
      </c>
      <c r="AQ210" s="4">
        <f t="shared" si="212"/>
        <v>10.551502549719658</v>
      </c>
      <c r="AR210" s="4">
        <f t="shared" si="213"/>
        <v>12.17585837582866</v>
      </c>
      <c r="AS210" s="4">
        <f t="shared" si="214"/>
        <v>-0.17585837582866048</v>
      </c>
      <c r="AT210" s="4">
        <f t="shared" si="215"/>
        <v>-4.6039615131296056E-2</v>
      </c>
      <c r="AU210" s="4">
        <f t="shared" si="216"/>
        <v>0.66264339751815549</v>
      </c>
      <c r="AV210" s="4">
        <f t="shared" si="217"/>
        <v>1.2496820533055382</v>
      </c>
      <c r="AW210" s="4">
        <f t="shared" si="218"/>
        <v>71.601507387650102</v>
      </c>
      <c r="AX210" s="4">
        <f t="shared" si="219"/>
        <v>3.4157276082048403E-2</v>
      </c>
      <c r="AY210" s="4">
        <f t="shared" si="220"/>
        <v>-0.24647258163549896</v>
      </c>
      <c r="AZ210" s="4">
        <f t="shared" si="221"/>
        <v>3.0038852841867625</v>
      </c>
      <c r="BA210" s="4">
        <f t="shared" si="222"/>
        <v>172.10994892535737</v>
      </c>
      <c r="BB210" s="4">
        <f t="shared" si="223"/>
        <v>7.0823500859640065</v>
      </c>
      <c r="BC210" s="4">
        <f t="shared" si="224"/>
        <v>5.093508289864654</v>
      </c>
      <c r="BD210" s="4">
        <f t="shared" si="225"/>
        <v>19.258208461792666</v>
      </c>
      <c r="BE210" s="4">
        <f t="shared" si="226"/>
        <v>115.32960840519368</v>
      </c>
      <c r="BF210" s="4">
        <f t="shared" si="227"/>
        <v>64.670391594806318</v>
      </c>
      <c r="BG210" s="4">
        <f t="shared" si="228"/>
        <v>295.32960840519365</v>
      </c>
    </row>
    <row r="211" spans="1:59" x14ac:dyDescent="0.2">
      <c r="A211" s="3">
        <f t="shared" si="231"/>
        <v>45498</v>
      </c>
      <c r="B211" s="1">
        <f t="shared" si="229"/>
        <v>2024</v>
      </c>
      <c r="C211" s="1">
        <f t="shared" si="232"/>
        <v>7</v>
      </c>
      <c r="D211" s="1">
        <f t="shared" si="233"/>
        <v>25</v>
      </c>
      <c r="E211" s="1">
        <v>12</v>
      </c>
      <c r="F211" s="1">
        <f t="shared" si="176"/>
        <v>2024</v>
      </c>
      <c r="G211" s="1">
        <f t="shared" si="177"/>
        <v>7</v>
      </c>
      <c r="H211" s="1">
        <f t="shared" si="178"/>
        <v>10</v>
      </c>
      <c r="I211" s="1">
        <f t="shared" si="179"/>
        <v>20</v>
      </c>
      <c r="J211" s="1">
        <f t="shared" si="180"/>
        <v>-13</v>
      </c>
      <c r="K211" s="4">
        <f t="shared" si="181"/>
        <v>8971.9166666666279</v>
      </c>
      <c r="L211" s="4">
        <f t="shared" si="182"/>
        <v>0.24563769107916847</v>
      </c>
      <c r="M211" s="4">
        <f t="shared" si="183"/>
        <v>93.606674836017191</v>
      </c>
      <c r="N211" s="4">
        <f t="shared" si="184"/>
        <v>6.2404449890678126</v>
      </c>
      <c r="O211" s="4">
        <f t="shared" si="185"/>
        <v>8.1737783224011462</v>
      </c>
      <c r="P211" s="4">
        <f t="shared" si="186"/>
        <v>8.2404449890678109</v>
      </c>
      <c r="Q211" s="4">
        <f t="shared" si="187"/>
        <v>123.60667483601716</v>
      </c>
      <c r="R211" s="4">
        <f t="shared" si="188"/>
        <v>283.35558407483455</v>
      </c>
      <c r="S211" s="4">
        <f t="shared" si="189"/>
        <v>1.6698791492356833E-2</v>
      </c>
      <c r="T211" s="4">
        <f t="shared" si="190"/>
        <v>23.43609782001597</v>
      </c>
      <c r="U211" s="4">
        <f t="shared" si="230"/>
        <v>0.40903707077874413</v>
      </c>
      <c r="V211" s="4">
        <f t="shared" si="191"/>
        <v>-159.74890923881739</v>
      </c>
      <c r="W211" s="4">
        <f t="shared" si="192"/>
        <v>-2.7881444426869519</v>
      </c>
      <c r="X211" s="4">
        <f t="shared" si="193"/>
        <v>-2.7881444426869519</v>
      </c>
      <c r="Y211" s="4">
        <f t="shared" si="194"/>
        <v>-2.7938353210670628</v>
      </c>
      <c r="Z211" s="4">
        <f t="shared" si="195"/>
        <v>-2.7938352293914028</v>
      </c>
      <c r="AA211" s="4">
        <f t="shared" si="196"/>
        <v>-2.799482069248886</v>
      </c>
      <c r="AB211" s="4">
        <f t="shared" si="197"/>
        <v>-160.39850739051164</v>
      </c>
      <c r="AC211" s="4">
        <f t="shared" si="198"/>
        <v>122.95707668432291</v>
      </c>
      <c r="AD211" s="4">
        <f t="shared" si="199"/>
        <v>2.1460058267685871</v>
      </c>
      <c r="AE211" s="4">
        <f t="shared" si="200"/>
        <v>-0.64959815169424928</v>
      </c>
      <c r="AF211" s="4">
        <f t="shared" si="201"/>
        <v>-2.5983926067769971</v>
      </c>
      <c r="AG211" s="4">
        <f t="shared" si="202"/>
        <v>2.1859632006481053</v>
      </c>
      <c r="AH211" s="4">
        <f t="shared" si="203"/>
        <v>125.24646556804558</v>
      </c>
      <c r="AI211" s="4">
        <f t="shared" si="204"/>
        <v>8.3497643712030385</v>
      </c>
      <c r="AJ211" s="4">
        <f t="shared" si="205"/>
        <v>0.340250555038973</v>
      </c>
      <c r="AK211" s="4">
        <f t="shared" si="206"/>
        <v>19.494920780716878</v>
      </c>
      <c r="AL211" s="4">
        <f t="shared" si="207"/>
        <v>1.6397907320284162</v>
      </c>
      <c r="AM211" s="4">
        <f t="shared" si="208"/>
        <v>1.6397907320284162</v>
      </c>
      <c r="AN211" s="4">
        <f t="shared" si="209"/>
        <v>6.5591629281136647</v>
      </c>
      <c r="AO211" s="4">
        <f t="shared" si="210"/>
        <v>9.1575555348906619</v>
      </c>
      <c r="AP211" s="4">
        <f t="shared" si="211"/>
        <v>4</v>
      </c>
      <c r="AQ211" s="4">
        <f t="shared" si="212"/>
        <v>10.559162928113665</v>
      </c>
      <c r="AR211" s="4">
        <f t="shared" si="213"/>
        <v>12.175986048801894</v>
      </c>
      <c r="AS211" s="4">
        <f t="shared" si="214"/>
        <v>-0.17598604880189228</v>
      </c>
      <c r="AT211" s="4">
        <f t="shared" si="215"/>
        <v>-4.6073039837526635E-2</v>
      </c>
      <c r="AU211" s="4">
        <f t="shared" si="216"/>
        <v>0.66264339751815549</v>
      </c>
      <c r="AV211" s="4">
        <f t="shared" si="217"/>
        <v>1.2459235969761773</v>
      </c>
      <c r="AW211" s="4">
        <f t="shared" si="218"/>
        <v>71.386163702493491</v>
      </c>
      <c r="AX211" s="4">
        <f t="shared" si="219"/>
        <v>3.4228100562292842E-2</v>
      </c>
      <c r="AY211" s="4">
        <f t="shared" si="220"/>
        <v>-0.24929924491122757</v>
      </c>
      <c r="AZ211" s="4">
        <f t="shared" si="221"/>
        <v>3.0051484851783439</v>
      </c>
      <c r="BA211" s="4">
        <f t="shared" si="222"/>
        <v>172.18232501085174</v>
      </c>
      <c r="BB211" s="4">
        <f t="shared" si="223"/>
        <v>7.0691343602004393</v>
      </c>
      <c r="BC211" s="4">
        <f t="shared" si="224"/>
        <v>5.1068516886014548</v>
      </c>
      <c r="BD211" s="4">
        <f t="shared" si="225"/>
        <v>19.245120409002332</v>
      </c>
      <c r="BE211" s="4">
        <f t="shared" si="226"/>
        <v>115.04365152729058</v>
      </c>
      <c r="BF211" s="4">
        <f t="shared" si="227"/>
        <v>64.956348472709422</v>
      </c>
      <c r="BG211" s="4">
        <f t="shared" si="228"/>
        <v>295.04365152729059</v>
      </c>
    </row>
    <row r="212" spans="1:59" x14ac:dyDescent="0.2">
      <c r="A212" s="3">
        <f t="shared" si="231"/>
        <v>45499</v>
      </c>
      <c r="B212" s="1">
        <f t="shared" si="229"/>
        <v>2024</v>
      </c>
      <c r="C212" s="1">
        <f t="shared" si="232"/>
        <v>7</v>
      </c>
      <c r="D212" s="1">
        <f t="shared" si="233"/>
        <v>26</v>
      </c>
      <c r="E212" s="1">
        <v>12</v>
      </c>
      <c r="F212" s="1">
        <f t="shared" si="176"/>
        <v>2024</v>
      </c>
      <c r="G212" s="1">
        <f t="shared" si="177"/>
        <v>7</v>
      </c>
      <c r="H212" s="1">
        <f t="shared" si="178"/>
        <v>10</v>
      </c>
      <c r="I212" s="1">
        <f t="shared" si="179"/>
        <v>20</v>
      </c>
      <c r="J212" s="1">
        <f t="shared" si="180"/>
        <v>-13</v>
      </c>
      <c r="K212" s="4">
        <f t="shared" si="181"/>
        <v>8972.9166666666279</v>
      </c>
      <c r="L212" s="4">
        <f t="shared" si="182"/>
        <v>0.24566506958703976</v>
      </c>
      <c r="M212" s="4">
        <f t="shared" si="183"/>
        <v>94.592322207055986</v>
      </c>
      <c r="N212" s="4">
        <f t="shared" si="184"/>
        <v>6.3061548138037322</v>
      </c>
      <c r="O212" s="4">
        <f t="shared" si="185"/>
        <v>8.2394881471370649</v>
      </c>
      <c r="P212" s="4">
        <f t="shared" si="186"/>
        <v>8.3061548138037331</v>
      </c>
      <c r="Q212" s="4">
        <f t="shared" si="187"/>
        <v>124.592322207056</v>
      </c>
      <c r="R212" s="4">
        <f t="shared" si="188"/>
        <v>283.35563061829794</v>
      </c>
      <c r="S212" s="4">
        <f t="shared" si="189"/>
        <v>1.6698790397216518E-2</v>
      </c>
      <c r="T212" s="4">
        <f t="shared" si="190"/>
        <v>23.436097464095369</v>
      </c>
      <c r="U212" s="4">
        <f t="shared" si="230"/>
        <v>0.40903706456675776</v>
      </c>
      <c r="V212" s="4">
        <f t="shared" si="191"/>
        <v>-158.76330841124195</v>
      </c>
      <c r="W212" s="4">
        <f t="shared" si="192"/>
        <v>-2.7709424631353796</v>
      </c>
      <c r="X212" s="4">
        <f t="shared" si="193"/>
        <v>-2.7709424631353796</v>
      </c>
      <c r="Y212" s="4">
        <f t="shared" si="194"/>
        <v>-2.7768984214503267</v>
      </c>
      <c r="Z212" s="4">
        <f t="shared" si="195"/>
        <v>-2.7768983163548584</v>
      </c>
      <c r="AA212" s="4">
        <f t="shared" si="196"/>
        <v>-2.7828084634803609</v>
      </c>
      <c r="AB212" s="4">
        <f t="shared" si="197"/>
        <v>-159.44318015071016</v>
      </c>
      <c r="AC212" s="4">
        <f t="shared" si="198"/>
        <v>123.91245046758777</v>
      </c>
      <c r="AD212" s="4">
        <f t="shared" si="199"/>
        <v>2.1626802448737936</v>
      </c>
      <c r="AE212" s="4">
        <f t="shared" si="200"/>
        <v>-0.67987173946822566</v>
      </c>
      <c r="AF212" s="4">
        <f t="shared" si="201"/>
        <v>-2.7194869578729026</v>
      </c>
      <c r="AG212" s="4">
        <f t="shared" si="202"/>
        <v>2.2031560452676482</v>
      </c>
      <c r="AH212" s="4">
        <f t="shared" si="203"/>
        <v>126.23154300256959</v>
      </c>
      <c r="AI212" s="4">
        <f t="shared" si="204"/>
        <v>8.4154362001713068</v>
      </c>
      <c r="AJ212" s="4">
        <f t="shared" si="205"/>
        <v>0.33637695357158537</v>
      </c>
      <c r="AK212" s="4">
        <f t="shared" si="206"/>
        <v>19.272979765119885</v>
      </c>
      <c r="AL212" s="4">
        <f t="shared" si="207"/>
        <v>1.6392207955135945</v>
      </c>
      <c r="AM212" s="4">
        <f t="shared" si="208"/>
        <v>1.6392207955135945</v>
      </c>
      <c r="AN212" s="4">
        <f t="shared" si="209"/>
        <v>6.5568831820543778</v>
      </c>
      <c r="AO212" s="4">
        <f t="shared" si="210"/>
        <v>9.2763701399272804</v>
      </c>
      <c r="AP212" s="4">
        <f t="shared" si="211"/>
        <v>4</v>
      </c>
      <c r="AQ212" s="4">
        <f t="shared" si="212"/>
        <v>10.556883182054378</v>
      </c>
      <c r="AR212" s="4">
        <f t="shared" si="213"/>
        <v>12.17594805303424</v>
      </c>
      <c r="AS212" s="4">
        <f t="shared" si="214"/>
        <v>-0.17594805303424188</v>
      </c>
      <c r="AT212" s="4">
        <f t="shared" si="215"/>
        <v>-4.6063092568816799E-2</v>
      </c>
      <c r="AU212" s="4">
        <f t="shared" si="216"/>
        <v>0.66264339751815549</v>
      </c>
      <c r="AV212" s="4">
        <f t="shared" si="217"/>
        <v>1.242075911427134</v>
      </c>
      <c r="AW212" s="4">
        <f t="shared" si="218"/>
        <v>71.165707559639841</v>
      </c>
      <c r="AX212" s="4">
        <f t="shared" si="219"/>
        <v>3.4267386833548845E-2</v>
      </c>
      <c r="AY212" s="4">
        <f t="shared" si="220"/>
        <v>-0.25219340496231379</v>
      </c>
      <c r="AZ212" s="4">
        <f t="shared" si="221"/>
        <v>3.0065423200856216</v>
      </c>
      <c r="BA212" s="4">
        <f t="shared" si="222"/>
        <v>172.26218586837675</v>
      </c>
      <c r="BB212" s="4">
        <f t="shared" si="223"/>
        <v>7.0556403403411521</v>
      </c>
      <c r="BC212" s="4">
        <f t="shared" si="224"/>
        <v>5.120307712693088</v>
      </c>
      <c r="BD212" s="4">
        <f t="shared" si="225"/>
        <v>19.231588393375393</v>
      </c>
      <c r="BE212" s="4">
        <f t="shared" si="226"/>
        <v>114.75088094951873</v>
      </c>
      <c r="BF212" s="4">
        <f t="shared" si="227"/>
        <v>65.249119050481269</v>
      </c>
      <c r="BG212" s="4">
        <f t="shared" si="228"/>
        <v>294.75088094951872</v>
      </c>
    </row>
    <row r="213" spans="1:59" x14ac:dyDescent="0.2">
      <c r="A213" s="3">
        <f t="shared" si="231"/>
        <v>45500</v>
      </c>
      <c r="B213" s="1">
        <f t="shared" si="229"/>
        <v>2024</v>
      </c>
      <c r="C213" s="1">
        <f t="shared" si="232"/>
        <v>7</v>
      </c>
      <c r="D213" s="1">
        <f t="shared" si="233"/>
        <v>27</v>
      </c>
      <c r="E213" s="1">
        <v>12</v>
      </c>
      <c r="F213" s="1">
        <f t="shared" si="176"/>
        <v>2024</v>
      </c>
      <c r="G213" s="1">
        <f t="shared" si="177"/>
        <v>7</v>
      </c>
      <c r="H213" s="1">
        <f t="shared" si="178"/>
        <v>10</v>
      </c>
      <c r="I213" s="1">
        <f t="shared" si="179"/>
        <v>20</v>
      </c>
      <c r="J213" s="1">
        <f t="shared" si="180"/>
        <v>-13</v>
      </c>
      <c r="K213" s="4">
        <f t="shared" si="181"/>
        <v>8973.9166666666279</v>
      </c>
      <c r="L213" s="4">
        <f t="shared" si="182"/>
        <v>0.24569244809491109</v>
      </c>
      <c r="M213" s="4">
        <f t="shared" si="183"/>
        <v>95.577969579026103</v>
      </c>
      <c r="N213" s="4">
        <f t="shared" si="184"/>
        <v>6.3718646386017399</v>
      </c>
      <c r="O213" s="4">
        <f t="shared" si="185"/>
        <v>8.3051979719350726</v>
      </c>
      <c r="P213" s="4">
        <f t="shared" si="186"/>
        <v>8.371864638601739</v>
      </c>
      <c r="Q213" s="4">
        <f t="shared" si="187"/>
        <v>125.57796957902609</v>
      </c>
      <c r="R213" s="4">
        <f t="shared" si="188"/>
        <v>283.35567716176132</v>
      </c>
      <c r="S213" s="4">
        <f t="shared" si="189"/>
        <v>1.6698789302076203E-2</v>
      </c>
      <c r="T213" s="4">
        <f t="shared" si="190"/>
        <v>23.436097108174767</v>
      </c>
      <c r="U213" s="4">
        <f t="shared" si="230"/>
        <v>0.40903705835477139</v>
      </c>
      <c r="V213" s="4">
        <f t="shared" si="191"/>
        <v>-157.77770758273522</v>
      </c>
      <c r="W213" s="4">
        <f t="shared" si="192"/>
        <v>-2.7537404835675532</v>
      </c>
      <c r="X213" s="4">
        <f t="shared" si="193"/>
        <v>-2.7537404835675532</v>
      </c>
      <c r="Y213" s="4">
        <f t="shared" si="194"/>
        <v>-2.7599598405595964</v>
      </c>
      <c r="Z213" s="4">
        <f t="shared" si="195"/>
        <v>-2.7599597208913287</v>
      </c>
      <c r="AA213" s="4">
        <f t="shared" si="196"/>
        <v>-2.7661315450185584</v>
      </c>
      <c r="AB213" s="4">
        <f t="shared" si="197"/>
        <v>-158.48766310756508</v>
      </c>
      <c r="AC213" s="4">
        <f t="shared" si="198"/>
        <v>124.86801405419624</v>
      </c>
      <c r="AD213" s="4">
        <f t="shared" si="199"/>
        <v>2.1793579756722776</v>
      </c>
      <c r="AE213" s="4">
        <f t="shared" si="200"/>
        <v>-0.70995552482985147</v>
      </c>
      <c r="AF213" s="4">
        <f t="shared" si="201"/>
        <v>-2.8398220993194059</v>
      </c>
      <c r="AG213" s="4">
        <f t="shared" si="202"/>
        <v>2.2203052317416554</v>
      </c>
      <c r="AH213" s="4">
        <f t="shared" si="203"/>
        <v>127.21411900961304</v>
      </c>
      <c r="AI213" s="4">
        <f t="shared" si="204"/>
        <v>8.4809412673075357</v>
      </c>
      <c r="AJ213" s="4">
        <f t="shared" si="205"/>
        <v>0.33241070972593356</v>
      </c>
      <c r="AK213" s="4">
        <f t="shared" si="206"/>
        <v>19.045730732244298</v>
      </c>
      <c r="AL213" s="4">
        <f t="shared" si="207"/>
        <v>1.6361494305869542</v>
      </c>
      <c r="AM213" s="4">
        <f t="shared" si="208"/>
        <v>1.6361494305869542</v>
      </c>
      <c r="AN213" s="4">
        <f t="shared" si="209"/>
        <v>6.5445977223478167</v>
      </c>
      <c r="AO213" s="4">
        <f t="shared" si="210"/>
        <v>9.3844198216672225</v>
      </c>
      <c r="AP213" s="4">
        <f t="shared" si="211"/>
        <v>4</v>
      </c>
      <c r="AQ213" s="4">
        <f t="shared" si="212"/>
        <v>10.544597722347817</v>
      </c>
      <c r="AR213" s="4">
        <f t="shared" si="213"/>
        <v>12.175743295372463</v>
      </c>
      <c r="AS213" s="4">
        <f t="shared" si="214"/>
        <v>-0.17574329537246314</v>
      </c>
      <c r="AT213" s="4">
        <f t="shared" si="215"/>
        <v>-4.6009487138315944E-2</v>
      </c>
      <c r="AU213" s="4">
        <f t="shared" si="216"/>
        <v>0.66264339751815549</v>
      </c>
      <c r="AV213" s="4">
        <f t="shared" si="217"/>
        <v>1.2381401645394563</v>
      </c>
      <c r="AW213" s="4">
        <f t="shared" si="218"/>
        <v>70.940205873744162</v>
      </c>
      <c r="AX213" s="4">
        <f t="shared" si="219"/>
        <v>3.4274736125769034E-2</v>
      </c>
      <c r="AY213" s="4">
        <f t="shared" si="220"/>
        <v>-0.25515377796763999</v>
      </c>
      <c r="AZ213" s="4">
        <f t="shared" si="221"/>
        <v>3.0080622646324753</v>
      </c>
      <c r="BA213" s="4">
        <f t="shared" si="222"/>
        <v>172.34927227600539</v>
      </c>
      <c r="BB213" s="4">
        <f t="shared" si="223"/>
        <v>7.0418753498396063</v>
      </c>
      <c r="BC213" s="4">
        <f t="shared" si="224"/>
        <v>5.1338679455328569</v>
      </c>
      <c r="BD213" s="4">
        <f t="shared" si="225"/>
        <v>19.21761864521207</v>
      </c>
      <c r="BE213" s="4">
        <f t="shared" si="226"/>
        <v>114.45141156929388</v>
      </c>
      <c r="BF213" s="4">
        <f t="shared" si="227"/>
        <v>65.548588430706118</v>
      </c>
      <c r="BG213" s="4">
        <f t="shared" si="228"/>
        <v>294.4514115692939</v>
      </c>
    </row>
    <row r="214" spans="1:59" x14ac:dyDescent="0.2">
      <c r="A214" s="3">
        <f t="shared" si="231"/>
        <v>45501</v>
      </c>
      <c r="B214" s="1">
        <f t="shared" si="229"/>
        <v>2024</v>
      </c>
      <c r="C214" s="1">
        <f t="shared" si="232"/>
        <v>7</v>
      </c>
      <c r="D214" s="1">
        <f t="shared" si="233"/>
        <v>28</v>
      </c>
      <c r="E214" s="1">
        <v>12</v>
      </c>
      <c r="F214" s="1">
        <f t="shared" si="176"/>
        <v>2024</v>
      </c>
      <c r="G214" s="1">
        <f t="shared" si="177"/>
        <v>7</v>
      </c>
      <c r="H214" s="1">
        <f t="shared" si="178"/>
        <v>10</v>
      </c>
      <c r="I214" s="1">
        <f t="shared" si="179"/>
        <v>20</v>
      </c>
      <c r="J214" s="1">
        <f t="shared" si="180"/>
        <v>-13</v>
      </c>
      <c r="K214" s="4">
        <f t="shared" si="181"/>
        <v>8974.9166666666279</v>
      </c>
      <c r="L214" s="4">
        <f t="shared" si="182"/>
        <v>0.24571982660278241</v>
      </c>
      <c r="M214" s="4">
        <f t="shared" si="183"/>
        <v>96.563616950530559</v>
      </c>
      <c r="N214" s="4">
        <f t="shared" si="184"/>
        <v>6.437574463368704</v>
      </c>
      <c r="O214" s="4">
        <f t="shared" si="185"/>
        <v>8.3709077967020367</v>
      </c>
      <c r="P214" s="4">
        <f t="shared" si="186"/>
        <v>8.4375744633687049</v>
      </c>
      <c r="Q214" s="4">
        <f t="shared" si="187"/>
        <v>126.56361695053057</v>
      </c>
      <c r="R214" s="4">
        <f t="shared" si="188"/>
        <v>283.3557237052247</v>
      </c>
      <c r="S214" s="4">
        <f t="shared" si="189"/>
        <v>1.6698788206935888E-2</v>
      </c>
      <c r="T214" s="4">
        <f t="shared" si="190"/>
        <v>23.436096752254162</v>
      </c>
      <c r="U214" s="4">
        <f t="shared" si="230"/>
        <v>0.40903705214278491</v>
      </c>
      <c r="V214" s="4">
        <f t="shared" si="191"/>
        <v>-156.79210675469415</v>
      </c>
      <c r="W214" s="4">
        <f t="shared" si="192"/>
        <v>-2.736538504007854</v>
      </c>
      <c r="X214" s="4">
        <f t="shared" si="193"/>
        <v>-2.736538504007854</v>
      </c>
      <c r="Y214" s="4">
        <f t="shared" si="194"/>
        <v>-2.7430195035104936</v>
      </c>
      <c r="Z214" s="4">
        <f t="shared" si="195"/>
        <v>-2.7430193680905557</v>
      </c>
      <c r="AA214" s="4">
        <f t="shared" si="196"/>
        <v>-2.7494511659897682</v>
      </c>
      <c r="AB214" s="4">
        <f t="shared" si="197"/>
        <v>-157.53194778853685</v>
      </c>
      <c r="AC214" s="4">
        <f t="shared" si="198"/>
        <v>125.82377591668785</v>
      </c>
      <c r="AD214" s="4">
        <f t="shared" si="199"/>
        <v>2.1960391670377493</v>
      </c>
      <c r="AE214" s="4">
        <f t="shared" si="200"/>
        <v>-0.7398410338427226</v>
      </c>
      <c r="AF214" s="4">
        <f t="shared" si="201"/>
        <v>-2.9593641353708904</v>
      </c>
      <c r="AG214" s="4">
        <f t="shared" si="202"/>
        <v>2.2374105316938122</v>
      </c>
      <c r="AH214" s="4">
        <f t="shared" si="203"/>
        <v>128.19418050417696</v>
      </c>
      <c r="AI214" s="4">
        <f t="shared" si="204"/>
        <v>8.5462787002784637</v>
      </c>
      <c r="AJ214" s="4">
        <f t="shared" si="205"/>
        <v>0.32835315043888325</v>
      </c>
      <c r="AK214" s="4">
        <f t="shared" si="206"/>
        <v>18.813249709972204</v>
      </c>
      <c r="AL214" s="4">
        <f t="shared" si="207"/>
        <v>1.6305635536463825</v>
      </c>
      <c r="AM214" s="4">
        <f t="shared" si="208"/>
        <v>1.6305635536463825</v>
      </c>
      <c r="AN214" s="4">
        <f t="shared" si="209"/>
        <v>6.52225421458553</v>
      </c>
      <c r="AO214" s="4">
        <f t="shared" si="210"/>
        <v>9.4816183499564204</v>
      </c>
      <c r="AP214" s="4">
        <f t="shared" si="211"/>
        <v>4</v>
      </c>
      <c r="AQ214" s="4">
        <f t="shared" si="212"/>
        <v>10.52225421458553</v>
      </c>
      <c r="AR214" s="4">
        <f t="shared" si="213"/>
        <v>12.175370903576425</v>
      </c>
      <c r="AS214" s="4">
        <f t="shared" si="214"/>
        <v>-0.17537090357642704</v>
      </c>
      <c r="AT214" s="4">
        <f t="shared" si="215"/>
        <v>-4.5911995194092267E-2</v>
      </c>
      <c r="AU214" s="4">
        <f t="shared" si="216"/>
        <v>0.66264339751815549</v>
      </c>
      <c r="AV214" s="4">
        <f t="shared" si="217"/>
        <v>1.2341175239876088</v>
      </c>
      <c r="AW214" s="4">
        <f t="shared" si="218"/>
        <v>70.709725547625112</v>
      </c>
      <c r="AX214" s="4">
        <f t="shared" si="219"/>
        <v>3.4249787766767556E-2</v>
      </c>
      <c r="AY214" s="4">
        <f t="shared" si="220"/>
        <v>-0.25817905517084511</v>
      </c>
      <c r="AZ214" s="4">
        <f t="shared" si="221"/>
        <v>3.0097036867882649</v>
      </c>
      <c r="BA214" s="4">
        <f t="shared" si="222"/>
        <v>172.4433188379314</v>
      </c>
      <c r="BB214" s="4">
        <f t="shared" si="223"/>
        <v>7.0278466780519606</v>
      </c>
      <c r="BC214" s="4">
        <f t="shared" si="224"/>
        <v>5.1475242255244646</v>
      </c>
      <c r="BD214" s="4">
        <f t="shared" si="225"/>
        <v>19.203217581628387</v>
      </c>
      <c r="BE214" s="4">
        <f t="shared" si="226"/>
        <v>114.14535906943524</v>
      </c>
      <c r="BF214" s="4">
        <f t="shared" si="227"/>
        <v>65.854640930564756</v>
      </c>
      <c r="BG214" s="4">
        <f t="shared" si="228"/>
        <v>294.14535906943524</v>
      </c>
    </row>
    <row r="215" spans="1:59" x14ac:dyDescent="0.2">
      <c r="A215" s="3">
        <f t="shared" si="231"/>
        <v>45502</v>
      </c>
      <c r="B215" s="1">
        <f t="shared" si="229"/>
        <v>2024</v>
      </c>
      <c r="C215" s="1">
        <f t="shared" si="232"/>
        <v>7</v>
      </c>
      <c r="D215" s="1">
        <f t="shared" si="233"/>
        <v>29</v>
      </c>
      <c r="E215" s="1">
        <v>12</v>
      </c>
      <c r="F215" s="1">
        <f t="shared" si="176"/>
        <v>2024</v>
      </c>
      <c r="G215" s="1">
        <f t="shared" si="177"/>
        <v>7</v>
      </c>
      <c r="H215" s="1">
        <f t="shared" si="178"/>
        <v>10</v>
      </c>
      <c r="I215" s="1">
        <f t="shared" si="179"/>
        <v>20</v>
      </c>
      <c r="J215" s="1">
        <f t="shared" si="180"/>
        <v>-13</v>
      </c>
      <c r="K215" s="4">
        <f t="shared" si="181"/>
        <v>8975.9166666666279</v>
      </c>
      <c r="L215" s="4">
        <f t="shared" si="182"/>
        <v>0.24574720511065373</v>
      </c>
      <c r="M215" s="4">
        <f t="shared" si="183"/>
        <v>97.549264322035015</v>
      </c>
      <c r="N215" s="4">
        <f t="shared" si="184"/>
        <v>6.5032842881356681</v>
      </c>
      <c r="O215" s="4">
        <f t="shared" si="185"/>
        <v>8.4366176214690007</v>
      </c>
      <c r="P215" s="4">
        <f t="shared" si="186"/>
        <v>8.5032842881356672</v>
      </c>
      <c r="Q215" s="4">
        <f t="shared" si="187"/>
        <v>127.54926432203501</v>
      </c>
      <c r="R215" s="4">
        <f t="shared" si="188"/>
        <v>283.35577024868809</v>
      </c>
      <c r="S215" s="4">
        <f t="shared" si="189"/>
        <v>1.6698787111795572E-2</v>
      </c>
      <c r="T215" s="4">
        <f t="shared" si="190"/>
        <v>23.436096396333561</v>
      </c>
      <c r="U215" s="4">
        <f t="shared" si="230"/>
        <v>0.40903704593079854</v>
      </c>
      <c r="V215" s="4">
        <f t="shared" si="191"/>
        <v>-155.80650592665307</v>
      </c>
      <c r="W215" s="4">
        <f t="shared" si="192"/>
        <v>-2.7193365244481549</v>
      </c>
      <c r="X215" s="4">
        <f t="shared" si="193"/>
        <v>-2.7193365244481549</v>
      </c>
      <c r="Y215" s="4">
        <f t="shared" si="194"/>
        <v>-2.7260773358102521</v>
      </c>
      <c r="Z215" s="4">
        <f t="shared" si="195"/>
        <v>-2.7260771834373081</v>
      </c>
      <c r="AA215" s="4">
        <f t="shared" si="196"/>
        <v>-2.7327671792839014</v>
      </c>
      <c r="AB215" s="4">
        <f t="shared" si="197"/>
        <v>-156.57602576483833</v>
      </c>
      <c r="AC215" s="4">
        <f t="shared" si="198"/>
        <v>126.77974448384975</v>
      </c>
      <c r="AD215" s="4">
        <f t="shared" si="199"/>
        <v>2.2127239660802971</v>
      </c>
      <c r="AE215" s="4">
        <f t="shared" si="200"/>
        <v>-0.7695198381852606</v>
      </c>
      <c r="AF215" s="4">
        <f t="shared" si="201"/>
        <v>-3.0780793527410424</v>
      </c>
      <c r="AG215" s="4">
        <f t="shared" si="202"/>
        <v>2.2544717741904843</v>
      </c>
      <c r="AH215" s="4">
        <f t="shared" si="203"/>
        <v>129.17171769248552</v>
      </c>
      <c r="AI215" s="4">
        <f t="shared" si="204"/>
        <v>8.6114478461657011</v>
      </c>
      <c r="AJ215" s="4">
        <f t="shared" si="205"/>
        <v>0.3242056198602945</v>
      </c>
      <c r="AK215" s="4">
        <f t="shared" si="206"/>
        <v>18.575613712417617</v>
      </c>
      <c r="AL215" s="4">
        <f t="shared" si="207"/>
        <v>1.6224533704505006</v>
      </c>
      <c r="AM215" s="4">
        <f t="shared" si="208"/>
        <v>1.6224533704505006</v>
      </c>
      <c r="AN215" s="4">
        <f t="shared" si="209"/>
        <v>6.4898134818020026</v>
      </c>
      <c r="AO215" s="4">
        <f t="shared" si="210"/>
        <v>9.567892834543045</v>
      </c>
      <c r="AP215" s="4">
        <f t="shared" si="211"/>
        <v>4</v>
      </c>
      <c r="AQ215" s="4">
        <f t="shared" si="212"/>
        <v>10.489813481802003</v>
      </c>
      <c r="AR215" s="4">
        <f t="shared" si="213"/>
        <v>12.1748302246967</v>
      </c>
      <c r="AS215" s="4">
        <f t="shared" si="214"/>
        <v>-0.1748302246967004</v>
      </c>
      <c r="AT215" s="4">
        <f t="shared" si="215"/>
        <v>-4.5770445794383899E-2</v>
      </c>
      <c r="AU215" s="4">
        <f t="shared" si="216"/>
        <v>0.66264339751815549</v>
      </c>
      <c r="AV215" s="4">
        <f t="shared" si="217"/>
        <v>1.2300091575283338</v>
      </c>
      <c r="AW215" s="4">
        <f t="shared" si="218"/>
        <v>70.47433348881556</v>
      </c>
      <c r="AX215" s="4">
        <f t="shared" si="219"/>
        <v>3.4192219710802475E-2</v>
      </c>
      <c r="AY215" s="4">
        <f t="shared" si="220"/>
        <v>-0.26126790375180603</v>
      </c>
      <c r="AZ215" s="4">
        <f t="shared" si="221"/>
        <v>3.0114618680792749</v>
      </c>
      <c r="BA215" s="4">
        <f t="shared" si="222"/>
        <v>172.54405520552513</v>
      </c>
      <c r="BB215" s="4">
        <f t="shared" si="223"/>
        <v>7.0135615700459164</v>
      </c>
      <c r="BC215" s="4">
        <f t="shared" si="224"/>
        <v>5.161268654650784</v>
      </c>
      <c r="BD215" s="4">
        <f t="shared" si="225"/>
        <v>19.188391794742618</v>
      </c>
      <c r="BE215" s="4">
        <f t="shared" si="226"/>
        <v>113.83283980442643</v>
      </c>
      <c r="BF215" s="4">
        <f t="shared" si="227"/>
        <v>66.167160195573572</v>
      </c>
      <c r="BG215" s="4">
        <f t="shared" si="228"/>
        <v>293.83283980442644</v>
      </c>
    </row>
    <row r="216" spans="1:59" x14ac:dyDescent="0.2">
      <c r="A216" s="3">
        <f t="shared" si="231"/>
        <v>45503</v>
      </c>
      <c r="B216" s="1">
        <f t="shared" si="229"/>
        <v>2024</v>
      </c>
      <c r="C216" s="1">
        <f t="shared" si="232"/>
        <v>7</v>
      </c>
      <c r="D216" s="1">
        <f t="shared" si="233"/>
        <v>30</v>
      </c>
      <c r="E216" s="1">
        <v>12</v>
      </c>
      <c r="F216" s="1">
        <f t="shared" si="176"/>
        <v>2024</v>
      </c>
      <c r="G216" s="1">
        <f t="shared" si="177"/>
        <v>7</v>
      </c>
      <c r="H216" s="1">
        <f t="shared" si="178"/>
        <v>10</v>
      </c>
      <c r="I216" s="1">
        <f t="shared" si="179"/>
        <v>20</v>
      </c>
      <c r="J216" s="1">
        <f t="shared" si="180"/>
        <v>-13</v>
      </c>
      <c r="K216" s="4">
        <f t="shared" si="181"/>
        <v>8976.9166666666279</v>
      </c>
      <c r="L216" s="4">
        <f t="shared" si="182"/>
        <v>0.24577458361852506</v>
      </c>
      <c r="M216" s="4">
        <f t="shared" si="183"/>
        <v>98.53491169353947</v>
      </c>
      <c r="N216" s="4">
        <f t="shared" si="184"/>
        <v>6.5689941129026312</v>
      </c>
      <c r="O216" s="4">
        <f t="shared" si="185"/>
        <v>8.5023274462359648</v>
      </c>
      <c r="P216" s="4">
        <f t="shared" si="186"/>
        <v>8.5689941129026295</v>
      </c>
      <c r="Q216" s="4">
        <f t="shared" si="187"/>
        <v>128.53491169353944</v>
      </c>
      <c r="R216" s="4">
        <f t="shared" si="188"/>
        <v>283.35581679215147</v>
      </c>
      <c r="S216" s="4">
        <f t="shared" si="189"/>
        <v>1.6698786016655257E-2</v>
      </c>
      <c r="T216" s="4">
        <f t="shared" si="190"/>
        <v>23.436096040412959</v>
      </c>
      <c r="U216" s="4">
        <f t="shared" si="230"/>
        <v>0.40903703971881217</v>
      </c>
      <c r="V216" s="4">
        <f t="shared" si="191"/>
        <v>-154.82090509861203</v>
      </c>
      <c r="W216" s="4">
        <f t="shared" si="192"/>
        <v>-2.7021345448884562</v>
      </c>
      <c r="X216" s="4">
        <f t="shared" si="193"/>
        <v>-2.7021345448884562</v>
      </c>
      <c r="Y216" s="4">
        <f t="shared" si="194"/>
        <v>-2.7091332634163785</v>
      </c>
      <c r="Z216" s="4">
        <f t="shared" si="195"/>
        <v>-2.7091330928701187</v>
      </c>
      <c r="AA216" s="4">
        <f t="shared" si="196"/>
        <v>-2.7160794386291842</v>
      </c>
      <c r="AB216" s="4">
        <f t="shared" si="197"/>
        <v>-155.61988865571416</v>
      </c>
      <c r="AC216" s="4">
        <f t="shared" si="198"/>
        <v>127.73592813643731</v>
      </c>
      <c r="AD216" s="4">
        <f t="shared" si="199"/>
        <v>2.2294125190716958</v>
      </c>
      <c r="AE216" s="4">
        <f t="shared" si="200"/>
        <v>-0.79898355710213309</v>
      </c>
      <c r="AF216" s="4">
        <f t="shared" si="201"/>
        <v>-3.1959342284085324</v>
      </c>
      <c r="AG216" s="4">
        <f t="shared" si="202"/>
        <v>2.2714888451946571</v>
      </c>
      <c r="AH216" s="4">
        <f t="shared" si="203"/>
        <v>130.14672404069907</v>
      </c>
      <c r="AI216" s="4">
        <f t="shared" si="204"/>
        <v>8.6764482693799376</v>
      </c>
      <c r="AJ216" s="4">
        <f t="shared" si="205"/>
        <v>0.31996947840227535</v>
      </c>
      <c r="AK216" s="4">
        <f t="shared" si="206"/>
        <v>18.332900685452724</v>
      </c>
      <c r="AL216" s="4">
        <f t="shared" si="207"/>
        <v>1.6118123471596277</v>
      </c>
      <c r="AM216" s="4">
        <f t="shared" si="208"/>
        <v>1.6118123471596277</v>
      </c>
      <c r="AN216" s="4">
        <f t="shared" si="209"/>
        <v>6.4472493886385109</v>
      </c>
      <c r="AO216" s="4">
        <f t="shared" si="210"/>
        <v>9.6431836170470433</v>
      </c>
      <c r="AP216" s="4">
        <f t="shared" si="211"/>
        <v>4</v>
      </c>
      <c r="AQ216" s="4">
        <f t="shared" si="212"/>
        <v>10.447249388638511</v>
      </c>
      <c r="AR216" s="4">
        <f t="shared" si="213"/>
        <v>12.174120823143975</v>
      </c>
      <c r="AS216" s="4">
        <f t="shared" si="214"/>
        <v>-0.17412082314397281</v>
      </c>
      <c r="AT216" s="4">
        <f t="shared" si="215"/>
        <v>-4.5584724902176049E-2</v>
      </c>
      <c r="AU216" s="4">
        <f t="shared" si="216"/>
        <v>0.66264339751815549</v>
      </c>
      <c r="AV216" s="4">
        <f t="shared" si="217"/>
        <v>1.2258162333858862</v>
      </c>
      <c r="AW216" s="4">
        <f t="shared" si="218"/>
        <v>70.234096631634799</v>
      </c>
      <c r="AX216" s="4">
        <f t="shared" si="219"/>
        <v>3.4101749025606816E-2</v>
      </c>
      <c r="AY216" s="4">
        <f t="shared" si="220"/>
        <v>-0.26441896769036594</v>
      </c>
      <c r="AZ216" s="4">
        <f t="shared" si="221"/>
        <v>3.0133320235568535</v>
      </c>
      <c r="BA216" s="4">
        <f t="shared" si="222"/>
        <v>172.65120722142368</v>
      </c>
      <c r="BB216" s="4">
        <f t="shared" si="223"/>
        <v>6.9990272170913856</v>
      </c>
      <c r="BC216" s="4">
        <f t="shared" si="224"/>
        <v>5.1750936060525889</v>
      </c>
      <c r="BD216" s="4">
        <f t="shared" si="225"/>
        <v>19.173148040235361</v>
      </c>
      <c r="BE216" s="4">
        <f t="shared" si="226"/>
        <v>113.51397069366463</v>
      </c>
      <c r="BF216" s="4">
        <f t="shared" si="227"/>
        <v>66.486029306335368</v>
      </c>
      <c r="BG216" s="4">
        <f t="shared" si="228"/>
        <v>293.51397069366465</v>
      </c>
    </row>
    <row r="217" spans="1:59" x14ac:dyDescent="0.2">
      <c r="A217" s="3">
        <f t="shared" si="231"/>
        <v>45504</v>
      </c>
      <c r="B217" s="1">
        <f t="shared" si="229"/>
        <v>2024</v>
      </c>
      <c r="C217" s="1">
        <f t="shared" si="232"/>
        <v>7</v>
      </c>
      <c r="D217" s="1">
        <f t="shared" si="233"/>
        <v>31</v>
      </c>
      <c r="E217" s="1">
        <v>12</v>
      </c>
      <c r="F217" s="1">
        <f t="shared" si="176"/>
        <v>2024</v>
      </c>
      <c r="G217" s="1">
        <f t="shared" si="177"/>
        <v>7</v>
      </c>
      <c r="H217" s="1">
        <f t="shared" si="178"/>
        <v>10</v>
      </c>
      <c r="I217" s="1">
        <f t="shared" si="179"/>
        <v>20</v>
      </c>
      <c r="J217" s="1">
        <f t="shared" si="180"/>
        <v>-13</v>
      </c>
      <c r="K217" s="4">
        <f t="shared" si="181"/>
        <v>8977.9166666666279</v>
      </c>
      <c r="L217" s="4">
        <f t="shared" si="182"/>
        <v>0.24580196212639638</v>
      </c>
      <c r="M217" s="4">
        <f t="shared" si="183"/>
        <v>99.520559065043926</v>
      </c>
      <c r="N217" s="4">
        <f t="shared" si="184"/>
        <v>6.6347039376695953</v>
      </c>
      <c r="O217" s="4">
        <f t="shared" si="185"/>
        <v>8.5680372710029289</v>
      </c>
      <c r="P217" s="4">
        <f t="shared" si="186"/>
        <v>8.6347039376695953</v>
      </c>
      <c r="Q217" s="4">
        <f t="shared" si="187"/>
        <v>129.52055906504393</v>
      </c>
      <c r="R217" s="4">
        <f t="shared" si="188"/>
        <v>283.35586333561486</v>
      </c>
      <c r="S217" s="4">
        <f t="shared" si="189"/>
        <v>1.6698784921514942E-2</v>
      </c>
      <c r="T217" s="4">
        <f t="shared" si="190"/>
        <v>23.436095684492358</v>
      </c>
      <c r="U217" s="4">
        <f t="shared" si="230"/>
        <v>0.4090370335068258</v>
      </c>
      <c r="V217" s="4">
        <f t="shared" si="191"/>
        <v>-153.83530427057093</v>
      </c>
      <c r="W217" s="4">
        <f t="shared" si="192"/>
        <v>-2.6849325653287566</v>
      </c>
      <c r="X217" s="4">
        <f t="shared" si="193"/>
        <v>-2.6849325653287566</v>
      </c>
      <c r="Y217" s="4">
        <f t="shared" si="194"/>
        <v>-2.6921872127472661</v>
      </c>
      <c r="Z217" s="4">
        <f t="shared" si="195"/>
        <v>-2.6921870227919675</v>
      </c>
      <c r="AA217" s="4">
        <f t="shared" si="196"/>
        <v>-2.6993877986195662</v>
      </c>
      <c r="AB217" s="4">
        <f t="shared" si="197"/>
        <v>-154.66352813001134</v>
      </c>
      <c r="AC217" s="4">
        <f t="shared" si="198"/>
        <v>128.69233520560351</v>
      </c>
      <c r="AD217" s="4">
        <f t="shared" si="199"/>
        <v>2.2461049714179948</v>
      </c>
      <c r="AE217" s="4">
        <f t="shared" si="200"/>
        <v>-0.82822385944041343</v>
      </c>
      <c r="AF217" s="4">
        <f t="shared" si="201"/>
        <v>-3.3128954377616537</v>
      </c>
      <c r="AG217" s="4">
        <f t="shared" si="202"/>
        <v>2.2884616869926093</v>
      </c>
      <c r="AH217" s="4">
        <f t="shared" si="203"/>
        <v>131.11919624206496</v>
      </c>
      <c r="AI217" s="4">
        <f t="shared" si="204"/>
        <v>8.7412797494709977</v>
      </c>
      <c r="AJ217" s="4">
        <f t="shared" si="205"/>
        <v>0.31564610180280306</v>
      </c>
      <c r="AK217" s="4">
        <f t="shared" si="206"/>
        <v>18.085189453057342</v>
      </c>
      <c r="AL217" s="4">
        <f t="shared" si="207"/>
        <v>1.5986371770210326</v>
      </c>
      <c r="AM217" s="4">
        <f t="shared" si="208"/>
        <v>1.5986371770210326</v>
      </c>
      <c r="AN217" s="4">
        <f t="shared" si="209"/>
        <v>6.3945487080841303</v>
      </c>
      <c r="AO217" s="4">
        <f t="shared" si="210"/>
        <v>9.7074441458457841</v>
      </c>
      <c r="AP217" s="4">
        <f t="shared" si="211"/>
        <v>4</v>
      </c>
      <c r="AQ217" s="4">
        <f t="shared" si="212"/>
        <v>10.39454870808413</v>
      </c>
      <c r="AR217" s="4">
        <f t="shared" si="213"/>
        <v>12.173242478468069</v>
      </c>
      <c r="AS217" s="4">
        <f t="shared" si="214"/>
        <v>-0.17324247846806884</v>
      </c>
      <c r="AT217" s="4">
        <f t="shared" si="215"/>
        <v>-4.5354774803747749E-2</v>
      </c>
      <c r="AU217" s="4">
        <f t="shared" si="216"/>
        <v>0.66264339751815549</v>
      </c>
      <c r="AV217" s="4">
        <f t="shared" si="217"/>
        <v>1.2215399206847588</v>
      </c>
      <c r="AW217" s="4">
        <f t="shared" si="218"/>
        <v>69.989081961982009</v>
      </c>
      <c r="AX217" s="4">
        <f t="shared" si="219"/>
        <v>3.3978132337489177E-2</v>
      </c>
      <c r="AY217" s="4">
        <f t="shared" si="220"/>
        <v>-0.26763086865063662</v>
      </c>
      <c r="AZ217" s="4">
        <f t="shared" si="221"/>
        <v>3.0153093204292918</v>
      </c>
      <c r="BA217" s="4">
        <f t="shared" si="222"/>
        <v>172.7644979870588</v>
      </c>
      <c r="BB217" s="4">
        <f t="shared" si="223"/>
        <v>6.9842507477045768</v>
      </c>
      <c r="BC217" s="4">
        <f t="shared" si="224"/>
        <v>5.1889917307634921</v>
      </c>
      <c r="BD217" s="4">
        <f t="shared" si="225"/>
        <v>19.157493226172647</v>
      </c>
      <c r="BE217" s="4">
        <f t="shared" si="226"/>
        <v>113.18886911887337</v>
      </c>
      <c r="BF217" s="4">
        <f t="shared" si="227"/>
        <v>66.81113088112663</v>
      </c>
      <c r="BG217" s="4">
        <f t="shared" si="228"/>
        <v>293.18886911887336</v>
      </c>
    </row>
    <row r="218" spans="1:59" x14ac:dyDescent="0.2">
      <c r="A218" s="3">
        <f t="shared" si="231"/>
        <v>45505</v>
      </c>
      <c r="B218" s="1">
        <f t="shared" si="229"/>
        <v>2024</v>
      </c>
      <c r="C218" s="1">
        <f t="shared" si="232"/>
        <v>8</v>
      </c>
      <c r="D218" s="1">
        <f t="shared" si="233"/>
        <v>1</v>
      </c>
      <c r="E218" s="1">
        <v>12</v>
      </c>
      <c r="F218" s="1">
        <f t="shared" si="176"/>
        <v>2024</v>
      </c>
      <c r="G218" s="1">
        <f t="shared" si="177"/>
        <v>8</v>
      </c>
      <c r="H218" s="1">
        <f t="shared" si="178"/>
        <v>10</v>
      </c>
      <c r="I218" s="1">
        <f t="shared" si="179"/>
        <v>20</v>
      </c>
      <c r="J218" s="1">
        <f t="shared" si="180"/>
        <v>-13</v>
      </c>
      <c r="K218" s="4">
        <f t="shared" si="181"/>
        <v>8978.9166666666279</v>
      </c>
      <c r="L218" s="4">
        <f t="shared" si="182"/>
        <v>0.2458293406342677</v>
      </c>
      <c r="M218" s="4">
        <f t="shared" si="183"/>
        <v>100.50620643654838</v>
      </c>
      <c r="N218" s="4">
        <f t="shared" si="184"/>
        <v>6.7004137624365585</v>
      </c>
      <c r="O218" s="4">
        <f t="shared" si="185"/>
        <v>8.6337470957698912</v>
      </c>
      <c r="P218" s="4">
        <f t="shared" si="186"/>
        <v>8.7004137624365576</v>
      </c>
      <c r="Q218" s="4">
        <f t="shared" si="187"/>
        <v>130.50620643654835</v>
      </c>
      <c r="R218" s="4">
        <f t="shared" si="188"/>
        <v>283.35590987907824</v>
      </c>
      <c r="S218" s="4">
        <f t="shared" si="189"/>
        <v>1.6698783826374627E-2</v>
      </c>
      <c r="T218" s="4">
        <f t="shared" si="190"/>
        <v>23.436095328571753</v>
      </c>
      <c r="U218" s="4">
        <f t="shared" si="230"/>
        <v>0.40903702729483937</v>
      </c>
      <c r="V218" s="4">
        <f t="shared" si="191"/>
        <v>-152.84970344252989</v>
      </c>
      <c r="W218" s="4">
        <f t="shared" si="192"/>
        <v>-2.6677305857690579</v>
      </c>
      <c r="X218" s="4">
        <f t="shared" si="193"/>
        <v>-2.6677305857690579</v>
      </c>
      <c r="Y218" s="4">
        <f t="shared" si="194"/>
        <v>-2.6752391107007996</v>
      </c>
      <c r="Z218" s="4">
        <f t="shared" si="195"/>
        <v>-2.6752389000889449</v>
      </c>
      <c r="AA218" s="4">
        <f t="shared" si="196"/>
        <v>-2.6826921147500169</v>
      </c>
      <c r="AB218" s="4">
        <f t="shared" si="197"/>
        <v>-153.7069359082015</v>
      </c>
      <c r="AC218" s="4">
        <f t="shared" si="198"/>
        <v>129.64897397087674</v>
      </c>
      <c r="AD218" s="4">
        <f t="shared" si="199"/>
        <v>2.2628014676242261</v>
      </c>
      <c r="AE218" s="4">
        <f t="shared" si="200"/>
        <v>-0.85723246567161482</v>
      </c>
      <c r="AF218" s="4">
        <f t="shared" si="201"/>
        <v>-3.4289298626864593</v>
      </c>
      <c r="AG218" s="4">
        <f t="shared" si="202"/>
        <v>2.3053902975415297</v>
      </c>
      <c r="AH218" s="4">
        <f t="shared" si="203"/>
        <v>132.08913417953875</v>
      </c>
      <c r="AI218" s="4">
        <f t="shared" si="204"/>
        <v>8.8059422786359161</v>
      </c>
      <c r="AJ218" s="4">
        <f t="shared" si="205"/>
        <v>0.31123688021812518</v>
      </c>
      <c r="AK218" s="4">
        <f t="shared" si="206"/>
        <v>17.832559665317312</v>
      </c>
      <c r="AL218" s="4">
        <f t="shared" si="207"/>
        <v>1.5829277429903925</v>
      </c>
      <c r="AM218" s="4">
        <f t="shared" si="208"/>
        <v>1.5829277429903925</v>
      </c>
      <c r="AN218" s="4">
        <f t="shared" si="209"/>
        <v>6.3317109719615701</v>
      </c>
      <c r="AO218" s="4">
        <f t="shared" si="210"/>
        <v>9.7606408346480293</v>
      </c>
      <c r="AP218" s="4">
        <f t="shared" si="211"/>
        <v>4</v>
      </c>
      <c r="AQ218" s="4">
        <f t="shared" si="212"/>
        <v>10.33171097196157</v>
      </c>
      <c r="AR218" s="4">
        <f t="shared" si="213"/>
        <v>12.172195182866027</v>
      </c>
      <c r="AS218" s="4">
        <f t="shared" si="214"/>
        <v>-0.17219518286602487</v>
      </c>
      <c r="AT218" s="4">
        <f t="shared" si="215"/>
        <v>-4.5080593456287898E-2</v>
      </c>
      <c r="AU218" s="4">
        <f t="shared" si="216"/>
        <v>0.66264339751815549</v>
      </c>
      <c r="AV218" s="4">
        <f t="shared" si="217"/>
        <v>1.2171813899331199</v>
      </c>
      <c r="AW218" s="4">
        <f t="shared" si="218"/>
        <v>69.739356545035122</v>
      </c>
      <c r="AX218" s="4">
        <f t="shared" si="219"/>
        <v>3.3821166233855025E-2</v>
      </c>
      <c r="AY218" s="4">
        <f t="shared" si="220"/>
        <v>-0.2709022068754644</v>
      </c>
      <c r="AZ218" s="4">
        <f t="shared" si="221"/>
        <v>3.0173888953587542</v>
      </c>
      <c r="BA218" s="4">
        <f t="shared" si="222"/>
        <v>172.88364885369822</v>
      </c>
      <c r="BB218" s="4">
        <f t="shared" si="223"/>
        <v>6.9692392192941588</v>
      </c>
      <c r="BC218" s="4">
        <f t="shared" si="224"/>
        <v>5.2029559635718678</v>
      </c>
      <c r="BD218" s="4">
        <f t="shared" si="225"/>
        <v>19.141434402160186</v>
      </c>
      <c r="BE218" s="4">
        <f t="shared" si="226"/>
        <v>112.8576528267442</v>
      </c>
      <c r="BF218" s="4">
        <f t="shared" si="227"/>
        <v>67.1423471732558</v>
      </c>
      <c r="BG218" s="4">
        <f t="shared" si="228"/>
        <v>292.85765282674419</v>
      </c>
    </row>
    <row r="219" spans="1:59" x14ac:dyDescent="0.2">
      <c r="A219" s="3">
        <f t="shared" si="231"/>
        <v>45506</v>
      </c>
      <c r="B219" s="1">
        <f t="shared" si="229"/>
        <v>2024</v>
      </c>
      <c r="C219" s="1">
        <f t="shared" si="232"/>
        <v>8</v>
      </c>
      <c r="D219" s="1">
        <f t="shared" si="233"/>
        <v>2</v>
      </c>
      <c r="E219" s="1">
        <v>12</v>
      </c>
      <c r="F219" s="1">
        <f t="shared" si="176"/>
        <v>2024</v>
      </c>
      <c r="G219" s="1">
        <f t="shared" si="177"/>
        <v>8</v>
      </c>
      <c r="H219" s="1">
        <f t="shared" si="178"/>
        <v>10</v>
      </c>
      <c r="I219" s="1">
        <f t="shared" si="179"/>
        <v>20</v>
      </c>
      <c r="J219" s="1">
        <f t="shared" si="180"/>
        <v>-13</v>
      </c>
      <c r="K219" s="4">
        <f t="shared" si="181"/>
        <v>8979.9166666666279</v>
      </c>
      <c r="L219" s="4">
        <f t="shared" si="182"/>
        <v>0.24585671914213902</v>
      </c>
      <c r="M219" s="4">
        <f t="shared" si="183"/>
        <v>101.49185380805284</v>
      </c>
      <c r="N219" s="4">
        <f t="shared" si="184"/>
        <v>6.7661235872035226</v>
      </c>
      <c r="O219" s="4">
        <f t="shared" si="185"/>
        <v>8.6994569205368553</v>
      </c>
      <c r="P219" s="4">
        <f t="shared" si="186"/>
        <v>8.7661235872035235</v>
      </c>
      <c r="Q219" s="4">
        <f t="shared" si="187"/>
        <v>131.49185380805284</v>
      </c>
      <c r="R219" s="4">
        <f t="shared" si="188"/>
        <v>283.35595642254162</v>
      </c>
      <c r="S219" s="4">
        <f t="shared" si="189"/>
        <v>1.6698782731234312E-2</v>
      </c>
      <c r="T219" s="4">
        <f t="shared" si="190"/>
        <v>23.436094972651151</v>
      </c>
      <c r="U219" s="4">
        <f t="shared" si="230"/>
        <v>0.409037021082853</v>
      </c>
      <c r="V219" s="4">
        <f t="shared" si="191"/>
        <v>-151.86410261448879</v>
      </c>
      <c r="W219" s="4">
        <f t="shared" si="192"/>
        <v>-2.6505286062093583</v>
      </c>
      <c r="X219" s="4">
        <f t="shared" si="193"/>
        <v>-2.6505286062093583</v>
      </c>
      <c r="Y219" s="4">
        <f t="shared" si="194"/>
        <v>-2.6582888846729165</v>
      </c>
      <c r="Z219" s="4">
        <f t="shared" si="195"/>
        <v>-2.6582886521488684</v>
      </c>
      <c r="AA219" s="4">
        <f t="shared" si="196"/>
        <v>-2.6659922434518051</v>
      </c>
      <c r="AB219" s="4">
        <f t="shared" si="197"/>
        <v>-152.75010376440233</v>
      </c>
      <c r="AC219" s="4">
        <f t="shared" si="198"/>
        <v>130.6058526581393</v>
      </c>
      <c r="AD219" s="4">
        <f t="shared" si="199"/>
        <v>2.2795021512591189</v>
      </c>
      <c r="AE219" s="4">
        <f t="shared" si="200"/>
        <v>-0.88600114991353962</v>
      </c>
      <c r="AF219" s="4">
        <f t="shared" si="201"/>
        <v>-3.5440045996541585</v>
      </c>
      <c r="AG219" s="4">
        <f t="shared" si="202"/>
        <v>2.3222747297511934</v>
      </c>
      <c r="AH219" s="4">
        <f t="shared" si="203"/>
        <v>133.05654088462722</v>
      </c>
      <c r="AI219" s="4">
        <f t="shared" si="204"/>
        <v>8.8704360589751481</v>
      </c>
      <c r="AJ219" s="4">
        <f t="shared" si="205"/>
        <v>0.30674321734339111</v>
      </c>
      <c r="AK219" s="4">
        <f t="shared" si="206"/>
        <v>17.575091748040425</v>
      </c>
      <c r="AL219" s="4">
        <f t="shared" si="207"/>
        <v>1.564687076574387</v>
      </c>
      <c r="AM219" s="4">
        <f t="shared" si="208"/>
        <v>1.564687076574387</v>
      </c>
      <c r="AN219" s="4">
        <f t="shared" si="209"/>
        <v>6.258748306297548</v>
      </c>
      <c r="AO219" s="4">
        <f t="shared" si="210"/>
        <v>9.8027529059517065</v>
      </c>
      <c r="AP219" s="4">
        <f t="shared" si="211"/>
        <v>4</v>
      </c>
      <c r="AQ219" s="4">
        <f t="shared" si="212"/>
        <v>10.258748306297548</v>
      </c>
      <c r="AR219" s="4">
        <f t="shared" si="213"/>
        <v>12.170979138438293</v>
      </c>
      <c r="AS219" s="4">
        <f t="shared" si="214"/>
        <v>-0.17097913843829282</v>
      </c>
      <c r="AT219" s="4">
        <f t="shared" si="215"/>
        <v>-4.4762233769571079E-2</v>
      </c>
      <c r="AU219" s="4">
        <f t="shared" si="216"/>
        <v>0.66264339751815549</v>
      </c>
      <c r="AV219" s="4">
        <f t="shared" si="217"/>
        <v>1.2127418135460799</v>
      </c>
      <c r="AW219" s="4">
        <f t="shared" si="218"/>
        <v>69.484987555231783</v>
      </c>
      <c r="AX219" s="4">
        <f t="shared" si="219"/>
        <v>3.3630687622630211E-2</v>
      </c>
      <c r="AY219" s="4">
        <f t="shared" si="220"/>
        <v>-0.27423156209170058</v>
      </c>
      <c r="AZ219" s="4">
        <f t="shared" si="221"/>
        <v>3.019565870441713</v>
      </c>
      <c r="BA219" s="4">
        <f t="shared" si="222"/>
        <v>173.0083803380569</v>
      </c>
      <c r="BB219" s="4">
        <f t="shared" si="223"/>
        <v>6.9539996104036712</v>
      </c>
      <c r="BC219" s="4">
        <f t="shared" si="224"/>
        <v>5.2169795280346216</v>
      </c>
      <c r="BD219" s="4">
        <f t="shared" si="225"/>
        <v>19.124978748841965</v>
      </c>
      <c r="BE219" s="4">
        <f t="shared" si="226"/>
        <v>112.52043983672725</v>
      </c>
      <c r="BF219" s="4">
        <f t="shared" si="227"/>
        <v>67.479560163272751</v>
      </c>
      <c r="BG219" s="4">
        <f t="shared" si="228"/>
        <v>292.52043983672723</v>
      </c>
    </row>
    <row r="220" spans="1:59" x14ac:dyDescent="0.2">
      <c r="A220" s="3">
        <f t="shared" si="231"/>
        <v>45507</v>
      </c>
      <c r="B220" s="1">
        <f t="shared" si="229"/>
        <v>2024</v>
      </c>
      <c r="C220" s="1">
        <f t="shared" si="232"/>
        <v>8</v>
      </c>
      <c r="D220" s="1">
        <f t="shared" si="233"/>
        <v>3</v>
      </c>
      <c r="E220" s="1">
        <v>12</v>
      </c>
      <c r="F220" s="1">
        <f t="shared" si="176"/>
        <v>2024</v>
      </c>
      <c r="G220" s="1">
        <f t="shared" si="177"/>
        <v>8</v>
      </c>
      <c r="H220" s="1">
        <f t="shared" si="178"/>
        <v>10</v>
      </c>
      <c r="I220" s="1">
        <f t="shared" si="179"/>
        <v>20</v>
      </c>
      <c r="J220" s="1">
        <f t="shared" si="180"/>
        <v>-13</v>
      </c>
      <c r="K220" s="4">
        <f t="shared" si="181"/>
        <v>8980.9166666666279</v>
      </c>
      <c r="L220" s="4">
        <f t="shared" si="182"/>
        <v>0.24588409765001035</v>
      </c>
      <c r="M220" s="4">
        <f t="shared" si="183"/>
        <v>102.47750117955729</v>
      </c>
      <c r="N220" s="4">
        <f t="shared" si="184"/>
        <v>6.8318334119704867</v>
      </c>
      <c r="O220" s="4">
        <f t="shared" si="185"/>
        <v>8.7651667453038193</v>
      </c>
      <c r="P220" s="4">
        <f t="shared" si="186"/>
        <v>8.8318334119704858</v>
      </c>
      <c r="Q220" s="4">
        <f t="shared" si="187"/>
        <v>132.47750117955729</v>
      </c>
      <c r="R220" s="4">
        <f t="shared" si="188"/>
        <v>283.35600296600501</v>
      </c>
      <c r="S220" s="4">
        <f t="shared" si="189"/>
        <v>1.6698781636094E-2</v>
      </c>
      <c r="T220" s="4">
        <f t="shared" si="190"/>
        <v>23.43609461673055</v>
      </c>
      <c r="U220" s="4">
        <f t="shared" si="230"/>
        <v>0.40903701487086663</v>
      </c>
      <c r="V220" s="4">
        <f t="shared" si="191"/>
        <v>-150.87850178644771</v>
      </c>
      <c r="W220" s="4">
        <f t="shared" si="192"/>
        <v>-2.6333266266496591</v>
      </c>
      <c r="X220" s="4">
        <f t="shared" si="193"/>
        <v>-2.6333266266496591</v>
      </c>
      <c r="Y220" s="4">
        <f t="shared" si="194"/>
        <v>-2.6413364625761604</v>
      </c>
      <c r="Z220" s="4">
        <f t="shared" si="195"/>
        <v>-2.6413362068798723</v>
      </c>
      <c r="AA220" s="4">
        <f t="shared" si="196"/>
        <v>-2.6492880421277727</v>
      </c>
      <c r="AB220" s="4">
        <f t="shared" si="197"/>
        <v>-151.79302352839841</v>
      </c>
      <c r="AC220" s="4">
        <f t="shared" si="198"/>
        <v>131.5629794376066</v>
      </c>
      <c r="AD220" s="4">
        <f t="shared" si="199"/>
        <v>2.2962071649198328</v>
      </c>
      <c r="AE220" s="4">
        <f t="shared" si="200"/>
        <v>-0.91452174195069347</v>
      </c>
      <c r="AF220" s="4">
        <f t="shared" si="201"/>
        <v>-3.6580869678027739</v>
      </c>
      <c r="AG220" s="4">
        <f t="shared" si="202"/>
        <v>2.3391150907047047</v>
      </c>
      <c r="AH220" s="4">
        <f t="shared" si="203"/>
        <v>134.02142249274033</v>
      </c>
      <c r="AI220" s="4">
        <f t="shared" si="204"/>
        <v>8.9347614995160214</v>
      </c>
      <c r="AJ220" s="4">
        <f t="shared" si="205"/>
        <v>0.30216652956267354</v>
      </c>
      <c r="AK220" s="4">
        <f t="shared" si="206"/>
        <v>17.312866854056214</v>
      </c>
      <c r="AL220" s="4">
        <f t="shared" si="207"/>
        <v>1.5439213131830343</v>
      </c>
      <c r="AM220" s="4">
        <f t="shared" si="208"/>
        <v>1.5439213131830343</v>
      </c>
      <c r="AN220" s="4">
        <f t="shared" si="209"/>
        <v>6.1756852527321371</v>
      </c>
      <c r="AO220" s="4">
        <f t="shared" si="210"/>
        <v>9.833772220534911</v>
      </c>
      <c r="AP220" s="4">
        <f t="shared" si="211"/>
        <v>4</v>
      </c>
      <c r="AQ220" s="4">
        <f t="shared" si="212"/>
        <v>10.175685252732137</v>
      </c>
      <c r="AR220" s="4">
        <f t="shared" si="213"/>
        <v>12.169594754212202</v>
      </c>
      <c r="AS220" s="4">
        <f t="shared" si="214"/>
        <v>-0.16959475421220205</v>
      </c>
      <c r="AT220" s="4">
        <f t="shared" si="215"/>
        <v>-4.4399802826701716E-2</v>
      </c>
      <c r="AU220" s="4">
        <f t="shared" si="216"/>
        <v>0.66264339751815549</v>
      </c>
      <c r="AV220" s="4">
        <f t="shared" si="217"/>
        <v>1.2082223664004519</v>
      </c>
      <c r="AW220" s="4">
        <f t="shared" si="218"/>
        <v>69.226042308054858</v>
      </c>
      <c r="AX220" s="4">
        <f t="shared" si="219"/>
        <v>3.3406574048114659E-2</v>
      </c>
      <c r="AY220" s="4">
        <f t="shared" si="220"/>
        <v>-0.27761749442553579</v>
      </c>
      <c r="AZ220" s="4">
        <f t="shared" si="221"/>
        <v>3.0218353679004766</v>
      </c>
      <c r="BA220" s="4">
        <f t="shared" si="222"/>
        <v>173.13841296405971</v>
      </c>
      <c r="BB220" s="4">
        <f t="shared" si="223"/>
        <v>6.9385388135479031</v>
      </c>
      <c r="BC220" s="4">
        <f t="shared" si="224"/>
        <v>5.2310559406642989</v>
      </c>
      <c r="BD220" s="4">
        <f t="shared" si="225"/>
        <v>19.108133567760106</v>
      </c>
      <c r="BE220" s="4">
        <f t="shared" si="226"/>
        <v>112.17734835400594</v>
      </c>
      <c r="BF220" s="4">
        <f t="shared" si="227"/>
        <v>67.822651645994057</v>
      </c>
      <c r="BG220" s="4">
        <f t="shared" si="228"/>
        <v>292.17734835400597</v>
      </c>
    </row>
    <row r="221" spans="1:59" x14ac:dyDescent="0.2">
      <c r="A221" s="3">
        <f t="shared" si="231"/>
        <v>45508</v>
      </c>
      <c r="B221" s="1">
        <f t="shared" si="229"/>
        <v>2024</v>
      </c>
      <c r="C221" s="1">
        <f t="shared" si="232"/>
        <v>8</v>
      </c>
      <c r="D221" s="1">
        <f t="shared" si="233"/>
        <v>4</v>
      </c>
      <c r="E221" s="1">
        <v>12</v>
      </c>
      <c r="F221" s="1">
        <f t="shared" si="176"/>
        <v>2024</v>
      </c>
      <c r="G221" s="1">
        <f t="shared" si="177"/>
        <v>8</v>
      </c>
      <c r="H221" s="1">
        <f t="shared" si="178"/>
        <v>10</v>
      </c>
      <c r="I221" s="1">
        <f t="shared" si="179"/>
        <v>20</v>
      </c>
      <c r="J221" s="1">
        <f t="shared" si="180"/>
        <v>-13</v>
      </c>
      <c r="K221" s="4">
        <f t="shared" si="181"/>
        <v>8981.9166666666279</v>
      </c>
      <c r="L221" s="4">
        <f t="shared" si="182"/>
        <v>0.24591147615788167</v>
      </c>
      <c r="M221" s="4">
        <f t="shared" si="183"/>
        <v>103.46314855106175</v>
      </c>
      <c r="N221" s="4">
        <f t="shared" si="184"/>
        <v>6.8975432367374498</v>
      </c>
      <c r="O221" s="4">
        <f t="shared" si="185"/>
        <v>8.8308765700707834</v>
      </c>
      <c r="P221" s="4">
        <f t="shared" si="186"/>
        <v>8.8975432367374481</v>
      </c>
      <c r="Q221" s="4">
        <f t="shared" si="187"/>
        <v>133.46314855106172</v>
      </c>
      <c r="R221" s="4">
        <f t="shared" si="188"/>
        <v>283.35604950946839</v>
      </c>
      <c r="S221" s="4">
        <f t="shared" si="189"/>
        <v>1.6698780540953684E-2</v>
      </c>
      <c r="T221" s="4">
        <f t="shared" si="190"/>
        <v>23.436094260809949</v>
      </c>
      <c r="U221" s="4">
        <f t="shared" si="230"/>
        <v>0.40903700865888026</v>
      </c>
      <c r="V221" s="4">
        <f t="shared" si="191"/>
        <v>-149.89290095840667</v>
      </c>
      <c r="W221" s="4">
        <f t="shared" si="192"/>
        <v>-2.6161246470899604</v>
      </c>
      <c r="X221" s="4">
        <f t="shared" si="193"/>
        <v>-2.6161246470899604</v>
      </c>
      <c r="Y221" s="4">
        <f t="shared" si="194"/>
        <v>-2.6243817728581855</v>
      </c>
      <c r="Z221" s="4">
        <f t="shared" si="195"/>
        <v>-2.6243814927289471</v>
      </c>
      <c r="AA221" s="4">
        <f t="shared" si="196"/>
        <v>-2.6325793691875963</v>
      </c>
      <c r="AB221" s="4">
        <f t="shared" si="197"/>
        <v>-150.83568708766185</v>
      </c>
      <c r="AC221" s="4">
        <f t="shared" si="198"/>
        <v>132.52036242180654</v>
      </c>
      <c r="AD221" s="4">
        <f t="shared" si="199"/>
        <v>2.3129166501966907</v>
      </c>
      <c r="AE221" s="4">
        <f t="shared" si="200"/>
        <v>-0.94278612925518246</v>
      </c>
      <c r="AF221" s="4">
        <f t="shared" si="201"/>
        <v>-3.7711445170207298</v>
      </c>
      <c r="AG221" s="4">
        <f t="shared" si="202"/>
        <v>2.3559115408232105</v>
      </c>
      <c r="AH221" s="4">
        <f t="shared" si="203"/>
        <v>134.98378819533272</v>
      </c>
      <c r="AI221" s="4">
        <f t="shared" si="204"/>
        <v>8.998919213022182</v>
      </c>
      <c r="AJ221" s="4">
        <f t="shared" si="205"/>
        <v>0.2975082451294116</v>
      </c>
      <c r="AK221" s="4">
        <f t="shared" si="206"/>
        <v>17.045966816258815</v>
      </c>
      <c r="AL221" s="4">
        <f t="shared" si="207"/>
        <v>1.5206396442710002</v>
      </c>
      <c r="AM221" s="4">
        <f t="shared" si="208"/>
        <v>1.5206396442710002</v>
      </c>
      <c r="AN221" s="4">
        <f t="shared" si="209"/>
        <v>6.0825585770840007</v>
      </c>
      <c r="AO221" s="4">
        <f t="shared" si="210"/>
        <v>9.8537030941047306</v>
      </c>
      <c r="AP221" s="4">
        <f t="shared" si="211"/>
        <v>4</v>
      </c>
      <c r="AQ221" s="4">
        <f t="shared" si="212"/>
        <v>10.082558577084001</v>
      </c>
      <c r="AR221" s="4">
        <f t="shared" si="213"/>
        <v>12.1680426429514</v>
      </c>
      <c r="AS221" s="4">
        <f t="shared" si="214"/>
        <v>-0.16804264295139859</v>
      </c>
      <c r="AT221" s="4">
        <f t="shared" si="215"/>
        <v>-4.3993461048827204E-2</v>
      </c>
      <c r="AU221" s="4">
        <f t="shared" si="216"/>
        <v>0.66264339751815549</v>
      </c>
      <c r="AV221" s="4">
        <f t="shared" si="217"/>
        <v>1.2036242264133219</v>
      </c>
      <c r="AW221" s="4">
        <f t="shared" si="218"/>
        <v>68.962588293181966</v>
      </c>
      <c r="AX221" s="4">
        <f t="shared" si="219"/>
        <v>3.3148743962787254E-2</v>
      </c>
      <c r="AY221" s="4">
        <f t="shared" si="220"/>
        <v>-0.28105854532713309</v>
      </c>
      <c r="AZ221" s="4">
        <f t="shared" si="221"/>
        <v>3.024192523521775</v>
      </c>
      <c r="BA221" s="4">
        <f t="shared" si="222"/>
        <v>173.27346803281566</v>
      </c>
      <c r="BB221" s="4">
        <f t="shared" si="223"/>
        <v>6.9228636286384919</v>
      </c>
      <c r="BC221" s="4">
        <f t="shared" si="224"/>
        <v>5.2451790143129084</v>
      </c>
      <c r="BD221" s="4">
        <f t="shared" si="225"/>
        <v>19.090906271589894</v>
      </c>
      <c r="BE221" s="4">
        <f t="shared" si="226"/>
        <v>111.82849668766914</v>
      </c>
      <c r="BF221" s="4">
        <f t="shared" si="227"/>
        <v>68.171503312330856</v>
      </c>
      <c r="BG221" s="4">
        <f t="shared" si="228"/>
        <v>291.82849668766914</v>
      </c>
    </row>
    <row r="222" spans="1:59" x14ac:dyDescent="0.2">
      <c r="A222" s="3">
        <f t="shared" si="231"/>
        <v>45509</v>
      </c>
      <c r="B222" s="1">
        <f t="shared" si="229"/>
        <v>2024</v>
      </c>
      <c r="C222" s="1">
        <f t="shared" si="232"/>
        <v>8</v>
      </c>
      <c r="D222" s="1">
        <f t="shared" si="233"/>
        <v>5</v>
      </c>
      <c r="E222" s="1">
        <v>12</v>
      </c>
      <c r="F222" s="1">
        <f t="shared" si="176"/>
        <v>2024</v>
      </c>
      <c r="G222" s="1">
        <f t="shared" si="177"/>
        <v>8</v>
      </c>
      <c r="H222" s="1">
        <f t="shared" si="178"/>
        <v>10</v>
      </c>
      <c r="I222" s="1">
        <f t="shared" si="179"/>
        <v>20</v>
      </c>
      <c r="J222" s="1">
        <f t="shared" si="180"/>
        <v>-13</v>
      </c>
      <c r="K222" s="4">
        <f t="shared" si="181"/>
        <v>8982.9166666666279</v>
      </c>
      <c r="L222" s="4">
        <f t="shared" si="182"/>
        <v>0.24593885466575299</v>
      </c>
      <c r="M222" s="4">
        <f t="shared" si="183"/>
        <v>104.44879592256621</v>
      </c>
      <c r="N222" s="4">
        <f t="shared" si="184"/>
        <v>6.9632530615044139</v>
      </c>
      <c r="O222" s="4">
        <f t="shared" si="185"/>
        <v>8.8965863948377475</v>
      </c>
      <c r="P222" s="4">
        <f t="shared" si="186"/>
        <v>8.9632530615044139</v>
      </c>
      <c r="Q222" s="4">
        <f t="shared" si="187"/>
        <v>134.44879592256621</v>
      </c>
      <c r="R222" s="4">
        <f t="shared" si="188"/>
        <v>283.35609605293178</v>
      </c>
      <c r="S222" s="4">
        <f t="shared" si="189"/>
        <v>1.6698779445813369E-2</v>
      </c>
      <c r="T222" s="4">
        <f t="shared" si="190"/>
        <v>23.436093904889344</v>
      </c>
      <c r="U222" s="4">
        <f t="shared" si="230"/>
        <v>0.40903700244689384</v>
      </c>
      <c r="V222" s="4">
        <f t="shared" si="191"/>
        <v>-148.90730013036557</v>
      </c>
      <c r="W222" s="4">
        <f t="shared" si="192"/>
        <v>-2.5989226675302608</v>
      </c>
      <c r="X222" s="4">
        <f t="shared" si="193"/>
        <v>-2.5989226675302608</v>
      </c>
      <c r="Y222" s="4">
        <f t="shared" si="194"/>
        <v>-2.6074247445202379</v>
      </c>
      <c r="Z222" s="4">
        <f t="shared" si="195"/>
        <v>-2.6074244387004439</v>
      </c>
      <c r="AA222" s="4">
        <f t="shared" si="196"/>
        <v>-2.6158660840830308</v>
      </c>
      <c r="AB222" s="4">
        <f t="shared" si="197"/>
        <v>-149.87808638937139</v>
      </c>
      <c r="AC222" s="4">
        <f t="shared" si="198"/>
        <v>133.47800966356039</v>
      </c>
      <c r="AD222" s="4">
        <f t="shared" si="199"/>
        <v>2.3296307476379372</v>
      </c>
      <c r="AE222" s="4">
        <f t="shared" si="200"/>
        <v>-0.97078625900581983</v>
      </c>
      <c r="AF222" s="4">
        <f t="shared" si="201"/>
        <v>-3.8831450360232793</v>
      </c>
      <c r="AG222" s="4">
        <f t="shared" si="202"/>
        <v>2.3726642929794863</v>
      </c>
      <c r="AH222" s="4">
        <f t="shared" si="203"/>
        <v>135.943650189116</v>
      </c>
      <c r="AI222" s="4">
        <f t="shared" si="204"/>
        <v>9.062910012607734</v>
      </c>
      <c r="AJ222" s="4">
        <f t="shared" si="205"/>
        <v>0.29276980337815667</v>
      </c>
      <c r="AK222" s="4">
        <f t="shared" si="206"/>
        <v>16.774474102443328</v>
      </c>
      <c r="AL222" s="4">
        <f t="shared" si="207"/>
        <v>1.4948542665497939</v>
      </c>
      <c r="AM222" s="4">
        <f t="shared" si="208"/>
        <v>1.4948542665497939</v>
      </c>
      <c r="AN222" s="4">
        <f t="shared" si="209"/>
        <v>5.9794170661991757</v>
      </c>
      <c r="AO222" s="4">
        <f t="shared" si="210"/>
        <v>9.862562102222455</v>
      </c>
      <c r="AP222" s="4">
        <f t="shared" si="211"/>
        <v>4</v>
      </c>
      <c r="AQ222" s="4">
        <f t="shared" si="212"/>
        <v>9.9794170661991757</v>
      </c>
      <c r="AR222" s="4">
        <f t="shared" si="213"/>
        <v>12.166323617769986</v>
      </c>
      <c r="AS222" s="4">
        <f t="shared" si="214"/>
        <v>-0.1663236177699865</v>
      </c>
      <c r="AT222" s="4">
        <f t="shared" si="215"/>
        <v>-4.3543421308722199E-2</v>
      </c>
      <c r="AU222" s="4">
        <f t="shared" si="216"/>
        <v>0.66264339751815549</v>
      </c>
      <c r="AV222" s="4">
        <f t="shared" si="217"/>
        <v>1.1989485751374189</v>
      </c>
      <c r="AW222" s="4">
        <f t="shared" si="218"/>
        <v>68.694693208597769</v>
      </c>
      <c r="AX222" s="4">
        <f t="shared" si="219"/>
        <v>3.2857156954676697E-2</v>
      </c>
      <c r="AY222" s="4">
        <f t="shared" si="220"/>
        <v>-0.28455323850380254</v>
      </c>
      <c r="AZ222" s="4">
        <f t="shared" si="221"/>
        <v>3.0266324988848714</v>
      </c>
      <c r="BA222" s="4">
        <f t="shared" si="222"/>
        <v>173.41326832323696</v>
      </c>
      <c r="BB222" s="4">
        <f t="shared" si="223"/>
        <v>6.90698075699152</v>
      </c>
      <c r="BC222" s="4">
        <f t="shared" si="224"/>
        <v>5.2593428607784665</v>
      </c>
      <c r="BD222" s="4">
        <f t="shared" si="225"/>
        <v>19.073304374761506</v>
      </c>
      <c r="BE222" s="4">
        <f t="shared" si="226"/>
        <v>111.47400317407187</v>
      </c>
      <c r="BF222" s="4">
        <f t="shared" si="227"/>
        <v>68.525996825928132</v>
      </c>
      <c r="BG222" s="4">
        <f t="shared" si="228"/>
        <v>291.47400317407187</v>
      </c>
    </row>
    <row r="223" spans="1:59" x14ac:dyDescent="0.2">
      <c r="A223" s="3">
        <f t="shared" si="231"/>
        <v>45510</v>
      </c>
      <c r="B223" s="1">
        <f t="shared" si="229"/>
        <v>2024</v>
      </c>
      <c r="C223" s="1">
        <f t="shared" si="232"/>
        <v>8</v>
      </c>
      <c r="D223" s="1">
        <f t="shared" si="233"/>
        <v>6</v>
      </c>
      <c r="E223" s="1">
        <v>12</v>
      </c>
      <c r="F223" s="1">
        <f t="shared" si="176"/>
        <v>2024</v>
      </c>
      <c r="G223" s="1">
        <f t="shared" si="177"/>
        <v>8</v>
      </c>
      <c r="H223" s="1">
        <f t="shared" si="178"/>
        <v>10</v>
      </c>
      <c r="I223" s="1">
        <f t="shared" si="179"/>
        <v>20</v>
      </c>
      <c r="J223" s="1">
        <f t="shared" si="180"/>
        <v>-13</v>
      </c>
      <c r="K223" s="4">
        <f t="shared" si="181"/>
        <v>8983.9166666666279</v>
      </c>
      <c r="L223" s="4">
        <f t="shared" si="182"/>
        <v>0.24596623317362432</v>
      </c>
      <c r="M223" s="4">
        <f t="shared" si="183"/>
        <v>105.43444329407066</v>
      </c>
      <c r="N223" s="4">
        <f t="shared" si="184"/>
        <v>7.0289628862713771</v>
      </c>
      <c r="O223" s="4">
        <f t="shared" si="185"/>
        <v>8.9622962196047098</v>
      </c>
      <c r="P223" s="4">
        <f t="shared" si="186"/>
        <v>9.0289628862713762</v>
      </c>
      <c r="Q223" s="4">
        <f t="shared" si="187"/>
        <v>135.43444329407063</v>
      </c>
      <c r="R223" s="4">
        <f t="shared" si="188"/>
        <v>283.35614259639516</v>
      </c>
      <c r="S223" s="4">
        <f t="shared" si="189"/>
        <v>1.6698778350673054E-2</v>
      </c>
      <c r="T223" s="4">
        <f t="shared" si="190"/>
        <v>23.436093548968742</v>
      </c>
      <c r="U223" s="4">
        <f t="shared" si="230"/>
        <v>0.40903699623490747</v>
      </c>
      <c r="V223" s="4">
        <f t="shared" si="191"/>
        <v>-147.92169930232453</v>
      </c>
      <c r="W223" s="4">
        <f t="shared" si="192"/>
        <v>-2.5817206879705621</v>
      </c>
      <c r="X223" s="4">
        <f t="shared" si="193"/>
        <v>-2.5817206879705621</v>
      </c>
      <c r="Y223" s="4">
        <f t="shared" si="194"/>
        <v>-2.5904653071356014</v>
      </c>
      <c r="Z223" s="4">
        <f t="shared" si="195"/>
        <v>-2.5904649743745347</v>
      </c>
      <c r="AA223" s="4">
        <f t="shared" si="196"/>
        <v>-2.5991480473431454</v>
      </c>
      <c r="AB223" s="4">
        <f t="shared" si="197"/>
        <v>-148.9202134424313</v>
      </c>
      <c r="AC223" s="4">
        <f t="shared" si="198"/>
        <v>134.43592915396385</v>
      </c>
      <c r="AD223" s="4">
        <f t="shared" si="199"/>
        <v>2.346349596714504</v>
      </c>
      <c r="AE223" s="4">
        <f t="shared" si="200"/>
        <v>-0.99851414010677786</v>
      </c>
      <c r="AF223" s="4">
        <f t="shared" si="201"/>
        <v>-3.9940565604271114</v>
      </c>
      <c r="AG223" s="4">
        <f t="shared" si="202"/>
        <v>2.3893736115651545</v>
      </c>
      <c r="AH223" s="4">
        <f t="shared" si="203"/>
        <v>136.9010236226143</v>
      </c>
      <c r="AI223" s="4">
        <f t="shared" si="204"/>
        <v>9.1267349081742868</v>
      </c>
      <c r="AJ223" s="4">
        <f t="shared" si="205"/>
        <v>0.28795265396838898</v>
      </c>
      <c r="AK223" s="4">
        <f t="shared" si="206"/>
        <v>16.498471771979705</v>
      </c>
      <c r="AL223" s="4">
        <f t="shared" si="207"/>
        <v>1.4665803285436709</v>
      </c>
      <c r="AM223" s="4">
        <f t="shared" si="208"/>
        <v>1.4665803285436709</v>
      </c>
      <c r="AN223" s="4">
        <f t="shared" si="209"/>
        <v>5.8663213141746837</v>
      </c>
      <c r="AO223" s="4">
        <f t="shared" si="210"/>
        <v>9.8603778746017952</v>
      </c>
      <c r="AP223" s="4">
        <f t="shared" si="211"/>
        <v>4</v>
      </c>
      <c r="AQ223" s="4">
        <f t="shared" si="212"/>
        <v>9.8663213141746837</v>
      </c>
      <c r="AR223" s="4">
        <f t="shared" si="213"/>
        <v>12.164438688569579</v>
      </c>
      <c r="AS223" s="4">
        <f t="shared" si="214"/>
        <v>-0.164438688569577</v>
      </c>
      <c r="AT223" s="4">
        <f t="shared" si="215"/>
        <v>-4.3049947998010249E-2</v>
      </c>
      <c r="AU223" s="4">
        <f t="shared" si="216"/>
        <v>0.66264339751815549</v>
      </c>
      <c r="AV223" s="4">
        <f t="shared" si="217"/>
        <v>1.1941965983669685</v>
      </c>
      <c r="AW223" s="4">
        <f t="shared" si="218"/>
        <v>68.422424995306756</v>
      </c>
      <c r="AX223" s="4">
        <f t="shared" si="219"/>
        <v>3.2531813929919592E-2</v>
      </c>
      <c r="AY223" s="4">
        <f t="shared" si="220"/>
        <v>-0.28810008086093875</v>
      </c>
      <c r="AZ223" s="4">
        <f t="shared" si="221"/>
        <v>3.0291504924271013</v>
      </c>
      <c r="BA223" s="4">
        <f t="shared" si="222"/>
        <v>173.55753872604794</v>
      </c>
      <c r="BB223" s="4">
        <f t="shared" si="223"/>
        <v>6.8908967959078824</v>
      </c>
      <c r="BC223" s="4">
        <f t="shared" si="224"/>
        <v>5.2735418926616964</v>
      </c>
      <c r="BD223" s="4">
        <f t="shared" si="225"/>
        <v>19.05533548447746</v>
      </c>
      <c r="BE223" s="4">
        <f t="shared" si="226"/>
        <v>111.1139861053576</v>
      </c>
      <c r="BF223" s="4">
        <f t="shared" si="227"/>
        <v>68.886013894642403</v>
      </c>
      <c r="BG223" s="4">
        <f t="shared" si="228"/>
        <v>291.11398610535758</v>
      </c>
    </row>
    <row r="224" spans="1:59" x14ac:dyDescent="0.2">
      <c r="A224" s="3">
        <f t="shared" si="231"/>
        <v>45511</v>
      </c>
      <c r="B224" s="1">
        <f t="shared" si="229"/>
        <v>2024</v>
      </c>
      <c r="C224" s="1">
        <f t="shared" si="232"/>
        <v>8</v>
      </c>
      <c r="D224" s="1">
        <f t="shared" si="233"/>
        <v>7</v>
      </c>
      <c r="E224" s="1">
        <v>12</v>
      </c>
      <c r="F224" s="1">
        <f t="shared" si="176"/>
        <v>2024</v>
      </c>
      <c r="G224" s="1">
        <f t="shared" si="177"/>
        <v>8</v>
      </c>
      <c r="H224" s="1">
        <f t="shared" si="178"/>
        <v>10</v>
      </c>
      <c r="I224" s="1">
        <f t="shared" si="179"/>
        <v>20</v>
      </c>
      <c r="J224" s="1">
        <f t="shared" si="180"/>
        <v>-13</v>
      </c>
      <c r="K224" s="4">
        <f t="shared" si="181"/>
        <v>8984.9166666666279</v>
      </c>
      <c r="L224" s="4">
        <f t="shared" si="182"/>
        <v>0.24599361168149564</v>
      </c>
      <c r="M224" s="4">
        <f t="shared" si="183"/>
        <v>106.42009066557512</v>
      </c>
      <c r="N224" s="4">
        <f t="shared" si="184"/>
        <v>7.0946727110383412</v>
      </c>
      <c r="O224" s="4">
        <f t="shared" si="185"/>
        <v>9.0280060443716739</v>
      </c>
      <c r="P224" s="4">
        <f t="shared" si="186"/>
        <v>9.0946727110383421</v>
      </c>
      <c r="Q224" s="4">
        <f t="shared" si="187"/>
        <v>136.42009066557512</v>
      </c>
      <c r="R224" s="4">
        <f t="shared" si="188"/>
        <v>283.35618913985854</v>
      </c>
      <c r="S224" s="4">
        <f t="shared" si="189"/>
        <v>1.6698777255532739E-2</v>
      </c>
      <c r="T224" s="4">
        <f t="shared" si="190"/>
        <v>23.436093193048141</v>
      </c>
      <c r="U224" s="4">
        <f t="shared" si="230"/>
        <v>0.4090369900229211</v>
      </c>
      <c r="V224" s="4">
        <f t="shared" si="191"/>
        <v>-146.93609847428343</v>
      </c>
      <c r="W224" s="4">
        <f t="shared" si="192"/>
        <v>-2.5645187084108625</v>
      </c>
      <c r="X224" s="4">
        <f t="shared" si="193"/>
        <v>-2.5645187084108625</v>
      </c>
      <c r="Y224" s="4">
        <f t="shared" si="194"/>
        <v>-2.5735033908680021</v>
      </c>
      <c r="Z224" s="4">
        <f t="shared" si="195"/>
        <v>-2.5735030299256181</v>
      </c>
      <c r="AA224" s="4">
        <f t="shared" si="196"/>
        <v>-2.5824251206095248</v>
      </c>
      <c r="AB224" s="4">
        <f t="shared" si="197"/>
        <v>-147.96206031948836</v>
      </c>
      <c r="AC224" s="4">
        <f t="shared" si="198"/>
        <v>135.39412882037018</v>
      </c>
      <c r="AD224" s="4">
        <f t="shared" si="199"/>
        <v>2.3630733357848057</v>
      </c>
      <c r="AE224" s="4">
        <f t="shared" si="200"/>
        <v>-1.0259618452049324</v>
      </c>
      <c r="AF224" s="4">
        <f t="shared" si="201"/>
        <v>-4.1038473808197296</v>
      </c>
      <c r="AG224" s="4">
        <f t="shared" si="202"/>
        <v>2.4060398115162127</v>
      </c>
      <c r="AH224" s="4">
        <f t="shared" si="203"/>
        <v>137.85592654033107</v>
      </c>
      <c r="AI224" s="4">
        <f t="shared" si="204"/>
        <v>9.190395102688738</v>
      </c>
      <c r="AJ224" s="4">
        <f t="shared" si="205"/>
        <v>0.28305825616102642</v>
      </c>
      <c r="AK224" s="4">
        <f t="shared" si="206"/>
        <v>16.218043434359746</v>
      </c>
      <c r="AL224" s="4">
        <f t="shared" si="207"/>
        <v>1.4358358747559521</v>
      </c>
      <c r="AM224" s="4">
        <f t="shared" si="208"/>
        <v>1.4358358747559521</v>
      </c>
      <c r="AN224" s="4">
        <f t="shared" si="209"/>
        <v>5.7433434990238084</v>
      </c>
      <c r="AO224" s="4">
        <f t="shared" si="210"/>
        <v>9.8471908798435379</v>
      </c>
      <c r="AP224" s="4">
        <f t="shared" si="211"/>
        <v>4</v>
      </c>
      <c r="AQ224" s="4">
        <f t="shared" si="212"/>
        <v>9.7433434990238084</v>
      </c>
      <c r="AR224" s="4">
        <f t="shared" si="213"/>
        <v>12.162389058317064</v>
      </c>
      <c r="AS224" s="4">
        <f t="shared" si="214"/>
        <v>-0.16238905831706418</v>
      </c>
      <c r="AT224" s="4">
        <f t="shared" si="215"/>
        <v>-4.251335605268778E-2</v>
      </c>
      <c r="AU224" s="4">
        <f t="shared" si="216"/>
        <v>0.66264339751815549</v>
      </c>
      <c r="AV224" s="4">
        <f t="shared" si="217"/>
        <v>1.1893694867483142</v>
      </c>
      <c r="AW224" s="4">
        <f t="shared" si="218"/>
        <v>68.145851872319298</v>
      </c>
      <c r="AX224" s="4">
        <f t="shared" si="219"/>
        <v>3.2172757250175238E-2</v>
      </c>
      <c r="AY224" s="4">
        <f t="shared" si="220"/>
        <v>-0.29169756344994863</v>
      </c>
      <c r="AZ224" s="4">
        <f t="shared" si="221"/>
        <v>3.0317417493987691</v>
      </c>
      <c r="BA224" s="4">
        <f t="shared" si="222"/>
        <v>173.70600681415834</v>
      </c>
      <c r="BB224" s="4">
        <f t="shared" si="223"/>
        <v>6.8746182338151831</v>
      </c>
      <c r="BC224" s="4">
        <f t="shared" si="224"/>
        <v>5.2877708245018811</v>
      </c>
      <c r="BD224" s="4">
        <f t="shared" si="225"/>
        <v>19.037007292132248</v>
      </c>
      <c r="BE224" s="4">
        <f t="shared" si="226"/>
        <v>110.74856366309577</v>
      </c>
      <c r="BF224" s="4">
        <f t="shared" si="227"/>
        <v>69.251436336904234</v>
      </c>
      <c r="BG224" s="4">
        <f t="shared" si="228"/>
        <v>290.74856366309575</v>
      </c>
    </row>
    <row r="225" spans="1:59" x14ac:dyDescent="0.2">
      <c r="A225" s="3">
        <f t="shared" ref="A225:A288" si="234">A224+1</f>
        <v>45512</v>
      </c>
      <c r="B225" s="1">
        <f t="shared" si="229"/>
        <v>2024</v>
      </c>
      <c r="C225" s="1">
        <f t="shared" ref="C225:C288" si="235">MONTH(A225)</f>
        <v>8</v>
      </c>
      <c r="D225" s="1">
        <f t="shared" ref="D225:D288" si="236">DAY(A225)</f>
        <v>8</v>
      </c>
      <c r="E225" s="1">
        <v>12</v>
      </c>
      <c r="F225" s="1">
        <f t="shared" si="176"/>
        <v>2024</v>
      </c>
      <c r="G225" s="1">
        <f t="shared" si="177"/>
        <v>8</v>
      </c>
      <c r="H225" s="1">
        <f t="shared" si="178"/>
        <v>10</v>
      </c>
      <c r="I225" s="1">
        <f t="shared" si="179"/>
        <v>20</v>
      </c>
      <c r="J225" s="1">
        <f t="shared" si="180"/>
        <v>-13</v>
      </c>
      <c r="K225" s="4">
        <f t="shared" si="181"/>
        <v>8985.9166666666279</v>
      </c>
      <c r="L225" s="4">
        <f t="shared" si="182"/>
        <v>0.24602099018936696</v>
      </c>
      <c r="M225" s="4">
        <f t="shared" si="183"/>
        <v>107.40573803707957</v>
      </c>
      <c r="N225" s="4">
        <f t="shared" si="184"/>
        <v>7.1603825358053053</v>
      </c>
      <c r="O225" s="4">
        <f t="shared" si="185"/>
        <v>9.0937158691386379</v>
      </c>
      <c r="P225" s="4">
        <f t="shared" si="186"/>
        <v>9.1603825358053044</v>
      </c>
      <c r="Q225" s="4">
        <f t="shared" si="187"/>
        <v>137.40573803707957</v>
      </c>
      <c r="R225" s="4">
        <f t="shared" si="188"/>
        <v>283.35623568332193</v>
      </c>
      <c r="S225" s="4">
        <f t="shared" si="189"/>
        <v>1.6698776160392424E-2</v>
      </c>
      <c r="T225" s="4">
        <f t="shared" si="190"/>
        <v>23.436092837127539</v>
      </c>
      <c r="U225" s="4">
        <f t="shared" si="230"/>
        <v>0.40903698381093473</v>
      </c>
      <c r="V225" s="4">
        <f t="shared" si="191"/>
        <v>-145.95049764624235</v>
      </c>
      <c r="W225" s="4">
        <f t="shared" si="192"/>
        <v>-2.5473167288511633</v>
      </c>
      <c r="X225" s="4">
        <f t="shared" si="193"/>
        <v>-2.5473167288511633</v>
      </c>
      <c r="Y225" s="4">
        <f t="shared" si="194"/>
        <v>-2.5565389264899787</v>
      </c>
      <c r="Z225" s="4">
        <f t="shared" si="195"/>
        <v>-2.5565385361406845</v>
      </c>
      <c r="AA225" s="4">
        <f t="shared" si="196"/>
        <v>-2.565697166671459</v>
      </c>
      <c r="AB225" s="4">
        <f t="shared" si="197"/>
        <v>-147.00361915894794</v>
      </c>
      <c r="AC225" s="4">
        <f t="shared" si="198"/>
        <v>136.35261652437399</v>
      </c>
      <c r="AD225" s="4">
        <f t="shared" si="199"/>
        <v>2.379802102059553</v>
      </c>
      <c r="AE225" s="4">
        <f t="shared" si="200"/>
        <v>-1.0531215127055873</v>
      </c>
      <c r="AF225" s="4">
        <f t="shared" si="201"/>
        <v>-4.2124860508223492</v>
      </c>
      <c r="AG225" s="4">
        <f t="shared" si="202"/>
        <v>2.4226632573014175</v>
      </c>
      <c r="AH225" s="4">
        <f t="shared" si="203"/>
        <v>138.80837982478783</v>
      </c>
      <c r="AI225" s="4">
        <f t="shared" si="204"/>
        <v>9.2538919883191895</v>
      </c>
      <c r="AJ225" s="4">
        <f t="shared" si="205"/>
        <v>0.27808807812814124</v>
      </c>
      <c r="AK225" s="4">
        <f t="shared" si="206"/>
        <v>15.93327320964679</v>
      </c>
      <c r="AL225" s="4">
        <f t="shared" si="207"/>
        <v>1.4026417877082622</v>
      </c>
      <c r="AM225" s="4">
        <f t="shared" si="208"/>
        <v>1.4026417877082622</v>
      </c>
      <c r="AN225" s="4">
        <f t="shared" si="209"/>
        <v>5.6105671508330488</v>
      </c>
      <c r="AO225" s="4">
        <f t="shared" si="210"/>
        <v>9.823053201655398</v>
      </c>
      <c r="AP225" s="4">
        <f t="shared" si="211"/>
        <v>4</v>
      </c>
      <c r="AQ225" s="4">
        <f t="shared" si="212"/>
        <v>9.6105671508330488</v>
      </c>
      <c r="AR225" s="4">
        <f t="shared" si="213"/>
        <v>12.160176119180552</v>
      </c>
      <c r="AS225" s="4">
        <f t="shared" si="214"/>
        <v>-0.16017611918055152</v>
      </c>
      <c r="AT225" s="4">
        <f t="shared" si="215"/>
        <v>-4.1934009941511988E-2</v>
      </c>
      <c r="AU225" s="4">
        <f t="shared" si="216"/>
        <v>0.66264339751815549</v>
      </c>
      <c r="AV225" s="4">
        <f t="shared" si="217"/>
        <v>1.1844684363902545</v>
      </c>
      <c r="AW225" s="4">
        <f t="shared" si="218"/>
        <v>67.865042371621399</v>
      </c>
      <c r="AX225" s="4">
        <f t="shared" si="219"/>
        <v>3.1780070824626278E-2</v>
      </c>
      <c r="AY225" s="4">
        <f t="shared" si="220"/>
        <v>-0.29534416242237665</v>
      </c>
      <c r="AZ225" s="4">
        <f t="shared" si="221"/>
        <v>3.0344015707622187</v>
      </c>
      <c r="BA225" s="4">
        <f t="shared" si="222"/>
        <v>173.85840335254275</v>
      </c>
      <c r="BB225" s="4">
        <f t="shared" si="223"/>
        <v>6.8581514459583452</v>
      </c>
      <c r="BC225" s="4">
        <f t="shared" si="224"/>
        <v>5.3020246732222063</v>
      </c>
      <c r="BD225" s="4">
        <f t="shared" si="225"/>
        <v>19.018327565138897</v>
      </c>
      <c r="BE225" s="4">
        <f t="shared" si="226"/>
        <v>110.3778538569736</v>
      </c>
      <c r="BF225" s="4">
        <f t="shared" si="227"/>
        <v>69.622146143026399</v>
      </c>
      <c r="BG225" s="4">
        <f t="shared" si="228"/>
        <v>290.37785385697362</v>
      </c>
    </row>
    <row r="226" spans="1:59" x14ac:dyDescent="0.2">
      <c r="A226" s="3">
        <f t="shared" si="234"/>
        <v>45513</v>
      </c>
      <c r="B226" s="1">
        <f t="shared" si="229"/>
        <v>2024</v>
      </c>
      <c r="C226" s="1">
        <f t="shared" si="235"/>
        <v>8</v>
      </c>
      <c r="D226" s="1">
        <f t="shared" si="236"/>
        <v>9</v>
      </c>
      <c r="E226" s="1">
        <v>12</v>
      </c>
      <c r="F226" s="1">
        <f t="shared" si="176"/>
        <v>2024</v>
      </c>
      <c r="G226" s="1">
        <f t="shared" si="177"/>
        <v>8</v>
      </c>
      <c r="H226" s="1">
        <f t="shared" si="178"/>
        <v>10</v>
      </c>
      <c r="I226" s="1">
        <f t="shared" si="179"/>
        <v>20</v>
      </c>
      <c r="J226" s="1">
        <f t="shared" si="180"/>
        <v>-13</v>
      </c>
      <c r="K226" s="4">
        <f t="shared" si="181"/>
        <v>8986.9166666666279</v>
      </c>
      <c r="L226" s="4">
        <f t="shared" si="182"/>
        <v>0.24604836869723828</v>
      </c>
      <c r="M226" s="4">
        <f t="shared" si="183"/>
        <v>108.39138540858403</v>
      </c>
      <c r="N226" s="4">
        <f t="shared" si="184"/>
        <v>7.2260923605722684</v>
      </c>
      <c r="O226" s="4">
        <f t="shared" si="185"/>
        <v>9.159425693905602</v>
      </c>
      <c r="P226" s="4">
        <f t="shared" si="186"/>
        <v>9.2260923605722667</v>
      </c>
      <c r="Q226" s="4">
        <f t="shared" si="187"/>
        <v>138.391385408584</v>
      </c>
      <c r="R226" s="4">
        <f t="shared" si="188"/>
        <v>283.35628222678531</v>
      </c>
      <c r="S226" s="4">
        <f t="shared" si="189"/>
        <v>1.6698775065252108E-2</v>
      </c>
      <c r="T226" s="4">
        <f t="shared" si="190"/>
        <v>23.436092481206934</v>
      </c>
      <c r="U226" s="4">
        <f t="shared" si="230"/>
        <v>0.4090369775989483</v>
      </c>
      <c r="V226" s="4">
        <f t="shared" si="191"/>
        <v>-144.96489681820131</v>
      </c>
      <c r="W226" s="4">
        <f t="shared" si="192"/>
        <v>-2.5301147492914646</v>
      </c>
      <c r="X226" s="4">
        <f t="shared" si="193"/>
        <v>-2.5301147492914646</v>
      </c>
      <c r="Y226" s="4">
        <f t="shared" si="194"/>
        <v>-2.5395718454012024</v>
      </c>
      <c r="Z226" s="4">
        <f t="shared" si="195"/>
        <v>-2.5395714244376233</v>
      </c>
      <c r="AA226" s="4">
        <f t="shared" si="196"/>
        <v>-2.5489640495011026</v>
      </c>
      <c r="AB226" s="4">
        <f t="shared" si="197"/>
        <v>-146.04488216698863</v>
      </c>
      <c r="AC226" s="4">
        <f t="shared" si="198"/>
        <v>137.31140005979668</v>
      </c>
      <c r="AD226" s="4">
        <f t="shared" si="199"/>
        <v>2.3965360315665909</v>
      </c>
      <c r="AE226" s="4">
        <f t="shared" si="200"/>
        <v>-1.0799853487873179</v>
      </c>
      <c r="AF226" s="4">
        <f t="shared" si="201"/>
        <v>-4.3199413951492716</v>
      </c>
      <c r="AG226" s="4">
        <f t="shared" si="202"/>
        <v>2.4392443618779085</v>
      </c>
      <c r="AH226" s="4">
        <f t="shared" si="203"/>
        <v>139.75840713668583</v>
      </c>
      <c r="AI226" s="4">
        <f t="shared" si="204"/>
        <v>9.3172271424457218</v>
      </c>
      <c r="AJ226" s="4">
        <f t="shared" si="205"/>
        <v>0.27304359629627284</v>
      </c>
      <c r="AK226" s="4">
        <f t="shared" si="206"/>
        <v>15.64424569085031</v>
      </c>
      <c r="AL226" s="4">
        <f t="shared" si="207"/>
        <v>1.3670217281018324</v>
      </c>
      <c r="AM226" s="4">
        <f t="shared" si="208"/>
        <v>1.3670217281018324</v>
      </c>
      <c r="AN226" s="4">
        <f t="shared" si="209"/>
        <v>5.4680869124073297</v>
      </c>
      <c r="AO226" s="4">
        <f t="shared" si="210"/>
        <v>9.7880283075566012</v>
      </c>
      <c r="AP226" s="4">
        <f t="shared" si="211"/>
        <v>4</v>
      </c>
      <c r="AQ226" s="4">
        <f t="shared" si="212"/>
        <v>9.4680869124073297</v>
      </c>
      <c r="AR226" s="4">
        <f t="shared" si="213"/>
        <v>12.157801448540122</v>
      </c>
      <c r="AS226" s="4">
        <f t="shared" si="214"/>
        <v>-0.15780144854011979</v>
      </c>
      <c r="AT226" s="4">
        <f t="shared" si="215"/>
        <v>-4.1312322621622342E-2</v>
      </c>
      <c r="AU226" s="4">
        <f t="shared" si="216"/>
        <v>0.66264339751815549</v>
      </c>
      <c r="AV226" s="4">
        <f t="shared" si="217"/>
        <v>1.1794946494696226</v>
      </c>
      <c r="AW226" s="4">
        <f t="shared" si="218"/>
        <v>67.580065372871815</v>
      </c>
      <c r="AX226" s="4">
        <f t="shared" si="219"/>
        <v>3.1353880156300272E-2</v>
      </c>
      <c r="AY226" s="4">
        <f t="shared" si="220"/>
        <v>-0.29903833998944118</v>
      </c>
      <c r="AZ226" s="4">
        <f t="shared" si="221"/>
        <v>3.0371253210919948</v>
      </c>
      <c r="BA226" s="4">
        <f t="shared" si="222"/>
        <v>174.01446275088628</v>
      </c>
      <c r="BB226" s="4">
        <f t="shared" si="223"/>
        <v>6.8415026906245959</v>
      </c>
      <c r="BC226" s="4">
        <f t="shared" si="224"/>
        <v>5.3162987579155256</v>
      </c>
      <c r="BD226" s="4">
        <f t="shared" si="225"/>
        <v>18.999304139164717</v>
      </c>
      <c r="BE226" s="4">
        <f t="shared" si="226"/>
        <v>110.00197446846609</v>
      </c>
      <c r="BF226" s="4">
        <f t="shared" si="227"/>
        <v>69.998025531533912</v>
      </c>
      <c r="BG226" s="4">
        <f t="shared" si="228"/>
        <v>290.00197446846607</v>
      </c>
    </row>
    <row r="227" spans="1:59" x14ac:dyDescent="0.2">
      <c r="A227" s="3">
        <f t="shared" si="234"/>
        <v>45514</v>
      </c>
      <c r="B227" s="1">
        <f t="shared" si="229"/>
        <v>2024</v>
      </c>
      <c r="C227" s="1">
        <f t="shared" si="235"/>
        <v>8</v>
      </c>
      <c r="D227" s="1">
        <f t="shared" si="236"/>
        <v>10</v>
      </c>
      <c r="E227" s="1">
        <v>12</v>
      </c>
      <c r="F227" s="1">
        <f t="shared" si="176"/>
        <v>2024</v>
      </c>
      <c r="G227" s="1">
        <f t="shared" si="177"/>
        <v>8</v>
      </c>
      <c r="H227" s="1">
        <f t="shared" si="178"/>
        <v>10</v>
      </c>
      <c r="I227" s="1">
        <f t="shared" si="179"/>
        <v>20</v>
      </c>
      <c r="J227" s="1">
        <f t="shared" si="180"/>
        <v>-13</v>
      </c>
      <c r="K227" s="4">
        <f t="shared" si="181"/>
        <v>8987.9166666666279</v>
      </c>
      <c r="L227" s="4">
        <f t="shared" si="182"/>
        <v>0.24607574720510958</v>
      </c>
      <c r="M227" s="4">
        <f t="shared" si="183"/>
        <v>109.37703278008848</v>
      </c>
      <c r="N227" s="4">
        <f t="shared" si="184"/>
        <v>7.2918021853392325</v>
      </c>
      <c r="O227" s="4">
        <f t="shared" si="185"/>
        <v>9.2251355186725661</v>
      </c>
      <c r="P227" s="4">
        <f t="shared" si="186"/>
        <v>9.2918021853392325</v>
      </c>
      <c r="Q227" s="4">
        <f t="shared" si="187"/>
        <v>139.37703278008848</v>
      </c>
      <c r="R227" s="4">
        <f t="shared" si="188"/>
        <v>283.35632877024869</v>
      </c>
      <c r="S227" s="4">
        <f t="shared" si="189"/>
        <v>1.6698773970111793E-2</v>
      </c>
      <c r="T227" s="4">
        <f t="shared" si="190"/>
        <v>23.436092125286333</v>
      </c>
      <c r="U227" s="4">
        <f t="shared" si="230"/>
        <v>0.40903697138696193</v>
      </c>
      <c r="V227" s="4">
        <f t="shared" si="191"/>
        <v>-143.97929599016021</v>
      </c>
      <c r="W227" s="4">
        <f t="shared" si="192"/>
        <v>-2.512912769731765</v>
      </c>
      <c r="X227" s="4">
        <f t="shared" si="193"/>
        <v>-2.512912769731765</v>
      </c>
      <c r="Y227" s="4">
        <f t="shared" si="194"/>
        <v>-2.5226020796467559</v>
      </c>
      <c r="Z227" s="4">
        <f t="shared" si="195"/>
        <v>-2.5226016268834721</v>
      </c>
      <c r="AA227" s="4">
        <f t="shared" si="196"/>
        <v>-2.5322256342885923</v>
      </c>
      <c r="AB227" s="4">
        <f t="shared" si="197"/>
        <v>-145.08584161957421</v>
      </c>
      <c r="AC227" s="4">
        <f t="shared" si="198"/>
        <v>138.27048715067448</v>
      </c>
      <c r="AD227" s="4">
        <f t="shared" si="199"/>
        <v>2.4132752591157827</v>
      </c>
      <c r="AE227" s="4">
        <f t="shared" si="200"/>
        <v>-1.1065456294140006</v>
      </c>
      <c r="AF227" s="4">
        <f t="shared" si="201"/>
        <v>-4.4261825176560023</v>
      </c>
      <c r="AG227" s="4">
        <f t="shared" si="202"/>
        <v>2.4557835856183425</v>
      </c>
      <c r="AH227" s="4">
        <f t="shared" si="203"/>
        <v>140.70603485343528</v>
      </c>
      <c r="AI227" s="4">
        <f t="shared" si="204"/>
        <v>9.3804023235623522</v>
      </c>
      <c r="AJ227" s="4">
        <f t="shared" si="205"/>
        <v>0.2679262947236084</v>
      </c>
      <c r="AK227" s="4">
        <f t="shared" si="206"/>
        <v>15.351045908240978</v>
      </c>
      <c r="AL227" s="4">
        <f t="shared" si="207"/>
        <v>1.3290020733467998</v>
      </c>
      <c r="AM227" s="4">
        <f t="shared" si="208"/>
        <v>1.3290020733467998</v>
      </c>
      <c r="AN227" s="4">
        <f t="shared" si="209"/>
        <v>5.316008293387199</v>
      </c>
      <c r="AO227" s="4">
        <f t="shared" si="210"/>
        <v>9.7421908110432014</v>
      </c>
      <c r="AP227" s="4">
        <f t="shared" si="211"/>
        <v>4</v>
      </c>
      <c r="AQ227" s="4">
        <f t="shared" si="212"/>
        <v>9.316008293387199</v>
      </c>
      <c r="AR227" s="4">
        <f t="shared" si="213"/>
        <v>12.155266804889786</v>
      </c>
      <c r="AS227" s="4">
        <f t="shared" si="214"/>
        <v>-0.15526680488978606</v>
      </c>
      <c r="AT227" s="4">
        <f t="shared" si="215"/>
        <v>-4.0648754465675972E-2</v>
      </c>
      <c r="AU227" s="4">
        <f t="shared" si="216"/>
        <v>0.66264339751815549</v>
      </c>
      <c r="AV227" s="4">
        <f t="shared" si="217"/>
        <v>1.1744493348281824</v>
      </c>
      <c r="AW227" s="4">
        <f t="shared" si="218"/>
        <v>67.290990137601739</v>
      </c>
      <c r="AX227" s="4">
        <f t="shared" si="219"/>
        <v>3.0894352342540499E-2</v>
      </c>
      <c r="AY227" s="4">
        <f t="shared" si="220"/>
        <v>-0.30277854538618626</v>
      </c>
      <c r="AZ227" s="4">
        <f t="shared" si="221"/>
        <v>3.0399084355339405</v>
      </c>
      <c r="BA227" s="4">
        <f t="shared" si="222"/>
        <v>174.17392346231168</v>
      </c>
      <c r="BB227" s="4">
        <f t="shared" si="223"/>
        <v>6.8246781058872079</v>
      </c>
      <c r="BC227" s="4">
        <f t="shared" si="224"/>
        <v>5.3305886990025781</v>
      </c>
      <c r="BD227" s="4">
        <f t="shared" si="225"/>
        <v>18.979944910776993</v>
      </c>
      <c r="BE227" s="4">
        <f t="shared" si="226"/>
        <v>109.62104299939442</v>
      </c>
      <c r="BF227" s="4">
        <f t="shared" si="227"/>
        <v>70.378957000605581</v>
      </c>
      <c r="BG227" s="4">
        <f t="shared" si="228"/>
        <v>289.62104299939443</v>
      </c>
    </row>
    <row r="228" spans="1:59" x14ac:dyDescent="0.2">
      <c r="A228" s="3">
        <f t="shared" si="234"/>
        <v>45515</v>
      </c>
      <c r="B228" s="1">
        <f t="shared" si="229"/>
        <v>2024</v>
      </c>
      <c r="C228" s="1">
        <f t="shared" si="235"/>
        <v>8</v>
      </c>
      <c r="D228" s="1">
        <f t="shared" si="236"/>
        <v>11</v>
      </c>
      <c r="E228" s="1">
        <v>12</v>
      </c>
      <c r="F228" s="1">
        <f t="shared" si="176"/>
        <v>2024</v>
      </c>
      <c r="G228" s="1">
        <f t="shared" si="177"/>
        <v>8</v>
      </c>
      <c r="H228" s="1">
        <f t="shared" si="178"/>
        <v>10</v>
      </c>
      <c r="I228" s="1">
        <f t="shared" si="179"/>
        <v>20</v>
      </c>
      <c r="J228" s="1">
        <f t="shared" si="180"/>
        <v>-13</v>
      </c>
      <c r="K228" s="4">
        <f t="shared" si="181"/>
        <v>8988.9166666666279</v>
      </c>
      <c r="L228" s="4">
        <f t="shared" si="182"/>
        <v>0.2461031257129809</v>
      </c>
      <c r="M228" s="4">
        <f t="shared" si="183"/>
        <v>110.36268015159294</v>
      </c>
      <c r="N228" s="4">
        <f t="shared" si="184"/>
        <v>7.3575120101061957</v>
      </c>
      <c r="O228" s="4">
        <f t="shared" si="185"/>
        <v>9.2908453434395284</v>
      </c>
      <c r="P228" s="4">
        <f t="shared" si="186"/>
        <v>9.3575120101061948</v>
      </c>
      <c r="Q228" s="4">
        <f t="shared" si="187"/>
        <v>140.36268015159291</v>
      </c>
      <c r="R228" s="4">
        <f t="shared" si="188"/>
        <v>283.35637531371208</v>
      </c>
      <c r="S228" s="4">
        <f t="shared" si="189"/>
        <v>1.6698772874971478E-2</v>
      </c>
      <c r="T228" s="4">
        <f t="shared" si="190"/>
        <v>23.436091769365731</v>
      </c>
      <c r="U228" s="4">
        <f t="shared" si="230"/>
        <v>0.40903696517497556</v>
      </c>
      <c r="V228" s="4">
        <f t="shared" si="191"/>
        <v>-142.99369516211917</v>
      </c>
      <c r="W228" s="4">
        <f t="shared" si="192"/>
        <v>-2.4957107901720663</v>
      </c>
      <c r="X228" s="4">
        <f t="shared" si="193"/>
        <v>-2.4957107901720663</v>
      </c>
      <c r="Y228" s="4">
        <f t="shared" si="194"/>
        <v>-2.5056295619353675</v>
      </c>
      <c r="Z228" s="4">
        <f t="shared" si="195"/>
        <v>-2.505629076212621</v>
      </c>
      <c r="AA228" s="4">
        <f t="shared" si="196"/>
        <v>-2.5154817874771505</v>
      </c>
      <c r="AB228" s="4">
        <f t="shared" si="197"/>
        <v>-144.12648986446501</v>
      </c>
      <c r="AC228" s="4">
        <f t="shared" si="198"/>
        <v>139.22988544924706</v>
      </c>
      <c r="AD228" s="4">
        <f t="shared" si="199"/>
        <v>2.4300199182639055</v>
      </c>
      <c r="AE228" s="4">
        <f t="shared" si="200"/>
        <v>-1.1327947023458478</v>
      </c>
      <c r="AF228" s="4">
        <f t="shared" si="201"/>
        <v>-4.5311788093833911</v>
      </c>
      <c r="AG228" s="4">
        <f t="shared" si="202"/>
        <v>2.4722814352135782</v>
      </c>
      <c r="AH228" s="4">
        <f t="shared" si="203"/>
        <v>141.65129200628391</v>
      </c>
      <c r="AI228" s="4">
        <f t="shared" si="204"/>
        <v>9.4434194670855938</v>
      </c>
      <c r="AJ228" s="4">
        <f t="shared" si="205"/>
        <v>0.26273766451121416</v>
      </c>
      <c r="AK228" s="4">
        <f t="shared" si="206"/>
        <v>15.053759295616722</v>
      </c>
      <c r="AL228" s="4">
        <f t="shared" si="207"/>
        <v>1.2886118546909984</v>
      </c>
      <c r="AM228" s="4">
        <f t="shared" si="208"/>
        <v>1.2886118546909984</v>
      </c>
      <c r="AN228" s="4">
        <f t="shared" si="209"/>
        <v>5.1544474187639935</v>
      </c>
      <c r="AO228" s="4">
        <f t="shared" si="210"/>
        <v>9.6856262281473846</v>
      </c>
      <c r="AP228" s="4">
        <f t="shared" si="211"/>
        <v>4</v>
      </c>
      <c r="AQ228" s="4">
        <f t="shared" si="212"/>
        <v>9.1544474187639935</v>
      </c>
      <c r="AR228" s="4">
        <f t="shared" si="213"/>
        <v>12.152574123646067</v>
      </c>
      <c r="AS228" s="4">
        <f t="shared" si="214"/>
        <v>-0.15257412364606537</v>
      </c>
      <c r="AT228" s="4">
        <f t="shared" si="215"/>
        <v>-3.9943812164531647E-2</v>
      </c>
      <c r="AU228" s="4">
        <f t="shared" si="216"/>
        <v>0.66264339751815549</v>
      </c>
      <c r="AV228" s="4">
        <f t="shared" si="217"/>
        <v>1.1693337085574771</v>
      </c>
      <c r="AW228" s="4">
        <f t="shared" si="218"/>
        <v>66.997886342724073</v>
      </c>
      <c r="AX228" s="4">
        <f t="shared" si="219"/>
        <v>3.0401696029439634E-2</v>
      </c>
      <c r="AY228" s="4">
        <f t="shared" si="220"/>
        <v>-0.30656321583943946</v>
      </c>
      <c r="AZ228" s="4">
        <f t="shared" si="221"/>
        <v>3.0427464258816559</v>
      </c>
      <c r="BA228" s="4">
        <f t="shared" si="222"/>
        <v>174.33652833153465</v>
      </c>
      <c r="BB228" s="4">
        <f t="shared" si="223"/>
        <v>6.8076837068514537</v>
      </c>
      <c r="BC228" s="4">
        <f t="shared" si="224"/>
        <v>5.3448904167946134</v>
      </c>
      <c r="BD228" s="4">
        <f t="shared" si="225"/>
        <v>18.960257830497522</v>
      </c>
      <c r="BE228" s="4">
        <f t="shared" si="226"/>
        <v>109.23517662527388</v>
      </c>
      <c r="BF228" s="4">
        <f t="shared" si="227"/>
        <v>70.76482337472612</v>
      </c>
      <c r="BG228" s="4">
        <f t="shared" si="228"/>
        <v>289.23517662527388</v>
      </c>
    </row>
    <row r="229" spans="1:59" x14ac:dyDescent="0.2">
      <c r="A229" s="3">
        <f t="shared" si="234"/>
        <v>45516</v>
      </c>
      <c r="B229" s="1">
        <f t="shared" si="229"/>
        <v>2024</v>
      </c>
      <c r="C229" s="1">
        <f t="shared" si="235"/>
        <v>8</v>
      </c>
      <c r="D229" s="1">
        <f t="shared" si="236"/>
        <v>12</v>
      </c>
      <c r="E229" s="1">
        <v>12</v>
      </c>
      <c r="F229" s="1">
        <f t="shared" si="176"/>
        <v>2024</v>
      </c>
      <c r="G229" s="1">
        <f t="shared" si="177"/>
        <v>8</v>
      </c>
      <c r="H229" s="1">
        <f t="shared" si="178"/>
        <v>10</v>
      </c>
      <c r="I229" s="1">
        <f t="shared" si="179"/>
        <v>20</v>
      </c>
      <c r="J229" s="1">
        <f t="shared" si="180"/>
        <v>-13</v>
      </c>
      <c r="K229" s="4">
        <f t="shared" si="181"/>
        <v>8989.9166666666279</v>
      </c>
      <c r="L229" s="4">
        <f t="shared" si="182"/>
        <v>0.24613050422085223</v>
      </c>
      <c r="M229" s="4">
        <f t="shared" si="183"/>
        <v>111.3483275230974</v>
      </c>
      <c r="N229" s="4">
        <f t="shared" si="184"/>
        <v>7.4232218348731598</v>
      </c>
      <c r="O229" s="4">
        <f t="shared" si="185"/>
        <v>9.3565551682064925</v>
      </c>
      <c r="P229" s="4">
        <f t="shared" si="186"/>
        <v>9.4232218348731607</v>
      </c>
      <c r="Q229" s="4">
        <f t="shared" si="187"/>
        <v>141.3483275230974</v>
      </c>
      <c r="R229" s="4">
        <f t="shared" si="188"/>
        <v>283.35642185717546</v>
      </c>
      <c r="S229" s="4">
        <f t="shared" si="189"/>
        <v>1.6698771779831166E-2</v>
      </c>
      <c r="T229" s="4">
        <f t="shared" si="190"/>
        <v>23.436091413445126</v>
      </c>
      <c r="U229" s="4">
        <f t="shared" si="230"/>
        <v>0.40903695896298914</v>
      </c>
      <c r="V229" s="4">
        <f t="shared" si="191"/>
        <v>-142.00809433407807</v>
      </c>
      <c r="W229" s="4">
        <f t="shared" si="192"/>
        <v>-2.4785088106123667</v>
      </c>
      <c r="X229" s="4">
        <f t="shared" si="193"/>
        <v>-2.4785088106123667</v>
      </c>
      <c r="Y229" s="4">
        <f t="shared" si="194"/>
        <v>-2.4886542256575823</v>
      </c>
      <c r="Z229" s="4">
        <f t="shared" si="195"/>
        <v>-2.4886537058449369</v>
      </c>
      <c r="AA229" s="4">
        <f t="shared" si="196"/>
        <v>-2.498732376798126</v>
      </c>
      <c r="AB229" s="4">
        <f t="shared" si="197"/>
        <v>-143.16681932322555</v>
      </c>
      <c r="AC229" s="4">
        <f t="shared" si="198"/>
        <v>140.18960253394991</v>
      </c>
      <c r="AD229" s="4">
        <f t="shared" si="199"/>
        <v>2.4467701412796115</v>
      </c>
      <c r="AE229" s="4">
        <f t="shared" si="200"/>
        <v>-1.1587249891474869</v>
      </c>
      <c r="AF229" s="4">
        <f t="shared" si="201"/>
        <v>-4.6348999565899476</v>
      </c>
      <c r="AG229" s="4">
        <f t="shared" si="202"/>
        <v>2.4887384625548492</v>
      </c>
      <c r="AH229" s="4">
        <f t="shared" si="203"/>
        <v>142.59421021627011</v>
      </c>
      <c r="AI229" s="4">
        <f t="shared" si="204"/>
        <v>9.5062806810846734</v>
      </c>
      <c r="AJ229" s="4">
        <f t="shared" si="205"/>
        <v>0.25747920324836732</v>
      </c>
      <c r="AK229" s="4">
        <f t="shared" si="206"/>
        <v>14.752471658522564</v>
      </c>
      <c r="AL229" s="4">
        <f t="shared" si="207"/>
        <v>1.2458826931727174</v>
      </c>
      <c r="AM229" s="4">
        <f t="shared" si="208"/>
        <v>1.2458826931727174</v>
      </c>
      <c r="AN229" s="4">
        <f t="shared" si="209"/>
        <v>4.9835307726908695</v>
      </c>
      <c r="AO229" s="4">
        <f t="shared" si="210"/>
        <v>9.6184307292808171</v>
      </c>
      <c r="AP229" s="4">
        <f t="shared" si="211"/>
        <v>4</v>
      </c>
      <c r="AQ229" s="4">
        <f t="shared" si="212"/>
        <v>8.9835307726908695</v>
      </c>
      <c r="AR229" s="4">
        <f t="shared" si="213"/>
        <v>12.149725512878181</v>
      </c>
      <c r="AS229" s="4">
        <f t="shared" si="214"/>
        <v>-0.14972551287818092</v>
      </c>
      <c r="AT229" s="4">
        <f t="shared" si="215"/>
        <v>-3.919804760942143E-2</v>
      </c>
      <c r="AU229" s="4">
        <f t="shared" si="216"/>
        <v>0.66264339751815549</v>
      </c>
      <c r="AV229" s="4">
        <f t="shared" si="217"/>
        <v>1.1641489945687105</v>
      </c>
      <c r="AW229" s="4">
        <f t="shared" si="218"/>
        <v>66.700824113185305</v>
      </c>
      <c r="AX229" s="4">
        <f t="shared" si="219"/>
        <v>2.9876161320156643E-2</v>
      </c>
      <c r="AY229" s="4">
        <f t="shared" si="220"/>
        <v>-0.31039077753878291</v>
      </c>
      <c r="AZ229" s="4">
        <f t="shared" si="221"/>
        <v>3.0456348858282718</v>
      </c>
      <c r="BA229" s="4">
        <f t="shared" si="222"/>
        <v>174.5020248957683</v>
      </c>
      <c r="BB229" s="4">
        <f t="shared" si="223"/>
        <v>6.7905253833851829</v>
      </c>
      <c r="BC229" s="4">
        <f t="shared" si="224"/>
        <v>5.3592001294929981</v>
      </c>
      <c r="BD229" s="4">
        <f t="shared" si="225"/>
        <v>18.940250896263365</v>
      </c>
      <c r="BE229" s="4">
        <f t="shared" si="226"/>
        <v>108.84449215333937</v>
      </c>
      <c r="BF229" s="4">
        <f t="shared" si="227"/>
        <v>71.155507846660626</v>
      </c>
      <c r="BG229" s="4">
        <f t="shared" si="228"/>
        <v>288.84449215333939</v>
      </c>
    </row>
    <row r="230" spans="1:59" x14ac:dyDescent="0.2">
      <c r="A230" s="3">
        <f t="shared" si="234"/>
        <v>45517</v>
      </c>
      <c r="B230" s="1">
        <f t="shared" si="229"/>
        <v>2024</v>
      </c>
      <c r="C230" s="1">
        <f t="shared" si="235"/>
        <v>8</v>
      </c>
      <c r="D230" s="1">
        <f t="shared" si="236"/>
        <v>13</v>
      </c>
      <c r="E230" s="1">
        <v>12</v>
      </c>
      <c r="F230" s="1">
        <f t="shared" si="176"/>
        <v>2024</v>
      </c>
      <c r="G230" s="1">
        <f t="shared" si="177"/>
        <v>8</v>
      </c>
      <c r="H230" s="1">
        <f t="shared" si="178"/>
        <v>10</v>
      </c>
      <c r="I230" s="1">
        <f t="shared" si="179"/>
        <v>20</v>
      </c>
      <c r="J230" s="1">
        <f t="shared" si="180"/>
        <v>-13</v>
      </c>
      <c r="K230" s="4">
        <f t="shared" si="181"/>
        <v>8990.9166666666279</v>
      </c>
      <c r="L230" s="4">
        <f t="shared" si="182"/>
        <v>0.24615788272872355</v>
      </c>
      <c r="M230" s="4">
        <f t="shared" si="183"/>
        <v>112.33397489460185</v>
      </c>
      <c r="N230" s="4">
        <f t="shared" si="184"/>
        <v>7.4889316596401239</v>
      </c>
      <c r="O230" s="4">
        <f t="shared" si="185"/>
        <v>9.4222649929734565</v>
      </c>
      <c r="P230" s="4">
        <f t="shared" si="186"/>
        <v>9.488931659640123</v>
      </c>
      <c r="Q230" s="4">
        <f t="shared" si="187"/>
        <v>142.33397489460185</v>
      </c>
      <c r="R230" s="4">
        <f t="shared" si="188"/>
        <v>283.35646840063885</v>
      </c>
      <c r="S230" s="4">
        <f t="shared" si="189"/>
        <v>1.6698770684690851E-2</v>
      </c>
      <c r="T230" s="4">
        <f t="shared" si="190"/>
        <v>23.436091057524525</v>
      </c>
      <c r="U230" s="4">
        <f t="shared" si="230"/>
        <v>0.40903695275100277</v>
      </c>
      <c r="V230" s="4">
        <f t="shared" si="191"/>
        <v>-141.02249350603699</v>
      </c>
      <c r="W230" s="4">
        <f t="shared" si="192"/>
        <v>-2.4613068310526676</v>
      </c>
      <c r="X230" s="4">
        <f t="shared" si="193"/>
        <v>-2.4613068310526676</v>
      </c>
      <c r="Y230" s="4">
        <f t="shared" si="194"/>
        <v>-2.4716760049038924</v>
      </c>
      <c r="Z230" s="4">
        <f t="shared" si="195"/>
        <v>-2.4716754499038385</v>
      </c>
      <c r="AA230" s="4">
        <f t="shared" si="196"/>
        <v>-2.481977271306004</v>
      </c>
      <c r="AB230" s="4">
        <f t="shared" si="197"/>
        <v>-142.2068224932305</v>
      </c>
      <c r="AC230" s="4">
        <f t="shared" si="198"/>
        <v>141.14964590740834</v>
      </c>
      <c r="AD230" s="4">
        <f t="shared" si="199"/>
        <v>2.4635260591084149</v>
      </c>
      <c r="AE230" s="4">
        <f t="shared" si="200"/>
        <v>-1.1843289871935099</v>
      </c>
      <c r="AF230" s="4">
        <f t="shared" si="201"/>
        <v>-4.7373159487740395</v>
      </c>
      <c r="AG230" s="4">
        <f t="shared" si="202"/>
        <v>2.5051552635990926</v>
      </c>
      <c r="AH230" s="4">
        <f t="shared" si="203"/>
        <v>143.53482362921125</v>
      </c>
      <c r="AI230" s="4">
        <f t="shared" si="204"/>
        <v>9.5689882419474159</v>
      </c>
      <c r="AJ230" s="4">
        <f t="shared" si="205"/>
        <v>0.25215241449197623</v>
      </c>
      <c r="AK230" s="4">
        <f t="shared" si="206"/>
        <v>14.447269144423613</v>
      </c>
      <c r="AL230" s="4">
        <f t="shared" si="207"/>
        <v>1.2008487346093943</v>
      </c>
      <c r="AM230" s="4">
        <f t="shared" si="208"/>
        <v>1.2008487346093943</v>
      </c>
      <c r="AN230" s="4">
        <f t="shared" si="209"/>
        <v>4.8033949384375774</v>
      </c>
      <c r="AO230" s="4">
        <f t="shared" si="210"/>
        <v>9.5407108872116169</v>
      </c>
      <c r="AP230" s="4">
        <f t="shared" si="211"/>
        <v>4</v>
      </c>
      <c r="AQ230" s="4">
        <f t="shared" si="212"/>
        <v>8.8033949384375774</v>
      </c>
      <c r="AR230" s="4">
        <f t="shared" si="213"/>
        <v>12.146723248973959</v>
      </c>
      <c r="AS230" s="4">
        <f t="shared" si="214"/>
        <v>-0.14672324897395939</v>
      </c>
      <c r="AT230" s="4">
        <f t="shared" si="215"/>
        <v>-3.8412056757284749E-2</v>
      </c>
      <c r="AU230" s="4">
        <f t="shared" si="216"/>
        <v>0.66264339751815549</v>
      </c>
      <c r="AV230" s="4">
        <f t="shared" si="217"/>
        <v>1.1588964251452469</v>
      </c>
      <c r="AW230" s="4">
        <f t="shared" si="218"/>
        <v>66.399874053621375</v>
      </c>
      <c r="AX230" s="4">
        <f t="shared" si="219"/>
        <v>2.9318039637022401E-2</v>
      </c>
      <c r="AY230" s="4">
        <f t="shared" si="220"/>
        <v>-0.31425964660971817</v>
      </c>
      <c r="AZ230" s="4">
        <f t="shared" si="221"/>
        <v>3.0485694954509146</v>
      </c>
      <c r="BA230" s="4">
        <f t="shared" si="222"/>
        <v>174.67016564166423</v>
      </c>
      <c r="BB230" s="4">
        <f t="shared" si="223"/>
        <v>6.773208898315918</v>
      </c>
      <c r="BC230" s="4">
        <f t="shared" si="224"/>
        <v>5.3735143506580414</v>
      </c>
      <c r="BD230" s="4">
        <f t="shared" si="225"/>
        <v>18.919932147289877</v>
      </c>
      <c r="BE230" s="4">
        <f t="shared" si="226"/>
        <v>108.44910598513127</v>
      </c>
      <c r="BF230" s="4">
        <f t="shared" si="227"/>
        <v>71.550894014868732</v>
      </c>
      <c r="BG230" s="4">
        <f t="shared" si="228"/>
        <v>288.44910598513127</v>
      </c>
    </row>
    <row r="231" spans="1:59" x14ac:dyDescent="0.2">
      <c r="A231" s="3">
        <f t="shared" si="234"/>
        <v>45518</v>
      </c>
      <c r="B231" s="1">
        <f t="shared" si="229"/>
        <v>2024</v>
      </c>
      <c r="C231" s="1">
        <f t="shared" si="235"/>
        <v>8</v>
      </c>
      <c r="D231" s="1">
        <f t="shared" si="236"/>
        <v>14</v>
      </c>
      <c r="E231" s="1">
        <v>12</v>
      </c>
      <c r="F231" s="1">
        <f t="shared" si="176"/>
        <v>2024</v>
      </c>
      <c r="G231" s="1">
        <f t="shared" si="177"/>
        <v>8</v>
      </c>
      <c r="H231" s="1">
        <f t="shared" si="178"/>
        <v>10</v>
      </c>
      <c r="I231" s="1">
        <f t="shared" si="179"/>
        <v>20</v>
      </c>
      <c r="J231" s="1">
        <f t="shared" si="180"/>
        <v>-13</v>
      </c>
      <c r="K231" s="4">
        <f t="shared" si="181"/>
        <v>8991.9166666666279</v>
      </c>
      <c r="L231" s="4">
        <f t="shared" si="182"/>
        <v>0.24618526123659487</v>
      </c>
      <c r="M231" s="4">
        <f t="shared" si="183"/>
        <v>113.31962226657197</v>
      </c>
      <c r="N231" s="4">
        <f t="shared" si="184"/>
        <v>7.5546414844381315</v>
      </c>
      <c r="O231" s="4">
        <f t="shared" si="185"/>
        <v>9.4879748177714642</v>
      </c>
      <c r="P231" s="4">
        <f t="shared" si="186"/>
        <v>9.5546414844381324</v>
      </c>
      <c r="Q231" s="4">
        <f t="shared" si="187"/>
        <v>143.319622266572</v>
      </c>
      <c r="R231" s="4">
        <f t="shared" si="188"/>
        <v>283.35651494410217</v>
      </c>
      <c r="S231" s="4">
        <f t="shared" si="189"/>
        <v>1.6698769589550536E-2</v>
      </c>
      <c r="T231" s="4">
        <f t="shared" si="190"/>
        <v>23.436090701603923</v>
      </c>
      <c r="U231" s="4">
        <f t="shared" si="230"/>
        <v>0.4090369465390164</v>
      </c>
      <c r="V231" s="4">
        <f t="shared" si="191"/>
        <v>-140.03689267753018</v>
      </c>
      <c r="W231" s="4">
        <f t="shared" si="192"/>
        <v>-2.4441048514848394</v>
      </c>
      <c r="X231" s="4">
        <f t="shared" si="193"/>
        <v>-2.4441048514848394</v>
      </c>
      <c r="Y231" s="4">
        <f t="shared" si="194"/>
        <v>-2.454694834474771</v>
      </c>
      <c r="Z231" s="4">
        <f t="shared" si="195"/>
        <v>-2.4546942432262719</v>
      </c>
      <c r="AA231" s="4">
        <f t="shared" si="196"/>
        <v>-2.4652163414054438</v>
      </c>
      <c r="AB231" s="4">
        <f t="shared" si="197"/>
        <v>-141.24649194921378</v>
      </c>
      <c r="AC231" s="4">
        <f t="shared" si="198"/>
        <v>142.1100229948884</v>
      </c>
      <c r="AD231" s="4">
        <f t="shared" si="199"/>
        <v>2.4802878013456553</v>
      </c>
      <c r="AE231" s="4">
        <f t="shared" si="200"/>
        <v>-1.2095992716836008</v>
      </c>
      <c r="AF231" s="4">
        <f t="shared" si="201"/>
        <v>-4.8383970867344033</v>
      </c>
      <c r="AG231" s="4">
        <f t="shared" si="202"/>
        <v>2.5215324772287118</v>
      </c>
      <c r="AH231" s="4">
        <f t="shared" si="203"/>
        <v>144.47316885037253</v>
      </c>
      <c r="AI231" s="4">
        <f t="shared" si="204"/>
        <v>9.631544590024836</v>
      </c>
      <c r="AJ231" s="4">
        <f t="shared" si="205"/>
        <v>0.24675880727739352</v>
      </c>
      <c r="AK231" s="4">
        <f t="shared" si="206"/>
        <v>14.138238214676713</v>
      </c>
      <c r="AL231" s="4">
        <f t="shared" si="207"/>
        <v>1.1535465838005337</v>
      </c>
      <c r="AM231" s="4">
        <f t="shared" si="208"/>
        <v>1.1535465838005337</v>
      </c>
      <c r="AN231" s="4">
        <f t="shared" si="209"/>
        <v>4.6141863352021346</v>
      </c>
      <c r="AO231" s="4">
        <f t="shared" si="210"/>
        <v>9.4525834219365379</v>
      </c>
      <c r="AP231" s="4">
        <f t="shared" si="211"/>
        <v>4</v>
      </c>
      <c r="AQ231" s="4">
        <f t="shared" si="212"/>
        <v>8.6141863352021346</v>
      </c>
      <c r="AR231" s="4">
        <f t="shared" si="213"/>
        <v>12.143569772253368</v>
      </c>
      <c r="AS231" s="4">
        <f t="shared" si="214"/>
        <v>-0.14356977225337175</v>
      </c>
      <c r="AT231" s="4">
        <f t="shared" si="215"/>
        <v>-3.7586478482396032E-2</v>
      </c>
      <c r="AU231" s="4">
        <f t="shared" si="216"/>
        <v>0.66264339751815549</v>
      </c>
      <c r="AV231" s="4">
        <f t="shared" si="217"/>
        <v>1.1535772414731533</v>
      </c>
      <c r="AW231" s="4">
        <f t="shared" si="218"/>
        <v>66.09510727875552</v>
      </c>
      <c r="AX231" s="4">
        <f t="shared" si="219"/>
        <v>2.872766353713576E-2</v>
      </c>
      <c r="AY231" s="4">
        <f t="shared" si="220"/>
        <v>-0.31816823009007639</v>
      </c>
      <c r="AZ231" s="4">
        <f t="shared" si="221"/>
        <v>3.0515460249852904</v>
      </c>
      <c r="BA231" s="4">
        <f t="shared" si="222"/>
        <v>174.84070822158</v>
      </c>
      <c r="BB231" s="4">
        <f t="shared" si="223"/>
        <v>6.755739886067472</v>
      </c>
      <c r="BC231" s="4">
        <f t="shared" si="224"/>
        <v>5.3878298861858962</v>
      </c>
      <c r="BD231" s="4">
        <f t="shared" si="225"/>
        <v>18.899309658320838</v>
      </c>
      <c r="BE231" s="4">
        <f t="shared" si="226"/>
        <v>108.04913408332455</v>
      </c>
      <c r="BF231" s="4">
        <f t="shared" si="227"/>
        <v>71.950865916675454</v>
      </c>
      <c r="BG231" s="4">
        <f t="shared" si="228"/>
        <v>288.04913408332453</v>
      </c>
    </row>
    <row r="232" spans="1:59" x14ac:dyDescent="0.2">
      <c r="A232" s="3">
        <f t="shared" si="234"/>
        <v>45519</v>
      </c>
      <c r="B232" s="1">
        <f t="shared" si="229"/>
        <v>2024</v>
      </c>
      <c r="C232" s="1">
        <f t="shared" si="235"/>
        <v>8</v>
      </c>
      <c r="D232" s="1">
        <f t="shared" si="236"/>
        <v>15</v>
      </c>
      <c r="E232" s="1">
        <v>12</v>
      </c>
      <c r="F232" s="1">
        <f t="shared" si="176"/>
        <v>2024</v>
      </c>
      <c r="G232" s="1">
        <f t="shared" si="177"/>
        <v>8</v>
      </c>
      <c r="H232" s="1">
        <f t="shared" si="178"/>
        <v>10</v>
      </c>
      <c r="I232" s="1">
        <f t="shared" si="179"/>
        <v>20</v>
      </c>
      <c r="J232" s="1">
        <f t="shared" si="180"/>
        <v>-13</v>
      </c>
      <c r="K232" s="4">
        <f t="shared" si="181"/>
        <v>8992.9166666666279</v>
      </c>
      <c r="L232" s="4">
        <f t="shared" si="182"/>
        <v>0.24621263974446619</v>
      </c>
      <c r="M232" s="4">
        <f t="shared" si="183"/>
        <v>114.30526963807642</v>
      </c>
      <c r="N232" s="4">
        <f t="shared" si="184"/>
        <v>7.6203513092050947</v>
      </c>
      <c r="O232" s="4">
        <f t="shared" si="185"/>
        <v>9.5536846425384283</v>
      </c>
      <c r="P232" s="4">
        <f t="shared" si="186"/>
        <v>9.6203513092050947</v>
      </c>
      <c r="Q232" s="4">
        <f t="shared" si="187"/>
        <v>144.30526963807642</v>
      </c>
      <c r="R232" s="4">
        <f t="shared" si="188"/>
        <v>283.35656148756556</v>
      </c>
      <c r="S232" s="4">
        <f t="shared" si="189"/>
        <v>1.669876849441022E-2</v>
      </c>
      <c r="T232" s="4">
        <f t="shared" si="190"/>
        <v>23.436090345683322</v>
      </c>
      <c r="U232" s="4">
        <f t="shared" si="230"/>
        <v>0.40903694032703003</v>
      </c>
      <c r="V232" s="4">
        <f t="shared" si="191"/>
        <v>-139.05129184948913</v>
      </c>
      <c r="W232" s="4">
        <f t="shared" si="192"/>
        <v>-2.4269028719251406</v>
      </c>
      <c r="X232" s="4">
        <f t="shared" si="193"/>
        <v>-2.4269028719251406</v>
      </c>
      <c r="Y232" s="4">
        <f t="shared" si="194"/>
        <v>-2.4377106499307808</v>
      </c>
      <c r="Z232" s="4">
        <f t="shared" si="195"/>
        <v>-2.4377100214127427</v>
      </c>
      <c r="AA232" s="4">
        <f t="shared" si="196"/>
        <v>-2.4484494589178611</v>
      </c>
      <c r="AB232" s="4">
        <f t="shared" si="197"/>
        <v>-140.2858203470835</v>
      </c>
      <c r="AC232" s="4">
        <f t="shared" si="198"/>
        <v>143.07074114048206</v>
      </c>
      <c r="AD232" s="4">
        <f t="shared" si="199"/>
        <v>2.497055496169919</v>
      </c>
      <c r="AE232" s="4">
        <f t="shared" si="200"/>
        <v>-1.2345284975943684</v>
      </c>
      <c r="AF232" s="4">
        <f t="shared" si="201"/>
        <v>-4.9381139903774738</v>
      </c>
      <c r="AG232" s="4">
        <f t="shared" si="202"/>
        <v>2.5378707840626884</v>
      </c>
      <c r="AH232" s="4">
        <f t="shared" si="203"/>
        <v>145.40928487634915</v>
      </c>
      <c r="AI232" s="4">
        <f t="shared" si="204"/>
        <v>9.6939523250899438</v>
      </c>
      <c r="AJ232" s="4">
        <f t="shared" si="205"/>
        <v>0.24129989567577342</v>
      </c>
      <c r="AK232" s="4">
        <f t="shared" si="206"/>
        <v>13.825465619168881</v>
      </c>
      <c r="AL232" s="4">
        <f t="shared" si="207"/>
        <v>1.1040152382727229</v>
      </c>
      <c r="AM232" s="4">
        <f t="shared" si="208"/>
        <v>1.1040152382727229</v>
      </c>
      <c r="AN232" s="4">
        <f t="shared" si="209"/>
        <v>4.4160609530908914</v>
      </c>
      <c r="AO232" s="4">
        <f t="shared" si="210"/>
        <v>9.3541749434683652</v>
      </c>
      <c r="AP232" s="4">
        <f t="shared" si="211"/>
        <v>4</v>
      </c>
      <c r="AQ232" s="4">
        <f t="shared" si="212"/>
        <v>8.4160609530908914</v>
      </c>
      <c r="AR232" s="4">
        <f t="shared" si="213"/>
        <v>12.140267682551515</v>
      </c>
      <c r="AS232" s="4">
        <f t="shared" si="214"/>
        <v>-0.14026768255151545</v>
      </c>
      <c r="AT232" s="4">
        <f t="shared" si="215"/>
        <v>-3.6721993419992181E-2</v>
      </c>
      <c r="AU232" s="4">
        <f t="shared" si="216"/>
        <v>0.66264339751815549</v>
      </c>
      <c r="AV232" s="4">
        <f t="shared" si="217"/>
        <v>1.1481926941632918</v>
      </c>
      <c r="AW232" s="4">
        <f t="shared" si="218"/>
        <v>65.786595443311938</v>
      </c>
      <c r="AX232" s="4">
        <f t="shared" si="219"/>
        <v>2.8105406483184821E-2</v>
      </c>
      <c r="AY232" s="4">
        <f t="shared" si="220"/>
        <v>-0.3221149268977419</v>
      </c>
      <c r="AZ232" s="4">
        <f t="shared" si="221"/>
        <v>3.0545603379363806</v>
      </c>
      <c r="BA232" s="4">
        <f t="shared" si="222"/>
        <v>175.0134156318091</v>
      </c>
      <c r="BB232" s="4">
        <f t="shared" si="223"/>
        <v>6.7381238517666882</v>
      </c>
      <c r="BC232" s="4">
        <f t="shared" si="224"/>
        <v>5.4021438307848273</v>
      </c>
      <c r="BD232" s="4">
        <f t="shared" si="225"/>
        <v>18.878391534318204</v>
      </c>
      <c r="BE232" s="4">
        <f t="shared" si="226"/>
        <v>107.64469194380818</v>
      </c>
      <c r="BF232" s="4">
        <f t="shared" si="227"/>
        <v>72.355308056191816</v>
      </c>
      <c r="BG232" s="4">
        <f t="shared" si="228"/>
        <v>287.6446919438082</v>
      </c>
    </row>
    <row r="233" spans="1:59" x14ac:dyDescent="0.2">
      <c r="A233" s="3">
        <f t="shared" si="234"/>
        <v>45520</v>
      </c>
      <c r="B233" s="1">
        <f t="shared" si="229"/>
        <v>2024</v>
      </c>
      <c r="C233" s="1">
        <f t="shared" si="235"/>
        <v>8</v>
      </c>
      <c r="D233" s="1">
        <f t="shared" si="236"/>
        <v>16</v>
      </c>
      <c r="E233" s="1">
        <v>12</v>
      </c>
      <c r="F233" s="1">
        <f t="shared" si="176"/>
        <v>2024</v>
      </c>
      <c r="G233" s="1">
        <f t="shared" si="177"/>
        <v>8</v>
      </c>
      <c r="H233" s="1">
        <f t="shared" si="178"/>
        <v>10</v>
      </c>
      <c r="I233" s="1">
        <f t="shared" si="179"/>
        <v>20</v>
      </c>
      <c r="J233" s="1">
        <f t="shared" si="180"/>
        <v>-13</v>
      </c>
      <c r="K233" s="4">
        <f t="shared" si="181"/>
        <v>8993.9166666666279</v>
      </c>
      <c r="L233" s="4">
        <f t="shared" si="182"/>
        <v>0.24624001825233752</v>
      </c>
      <c r="M233" s="4">
        <f t="shared" si="183"/>
        <v>115.29091700911522</v>
      </c>
      <c r="N233" s="4">
        <f t="shared" si="184"/>
        <v>7.6860611339410143</v>
      </c>
      <c r="O233" s="4">
        <f t="shared" si="185"/>
        <v>9.619394467274347</v>
      </c>
      <c r="P233" s="4">
        <f t="shared" si="186"/>
        <v>9.6860611339410134</v>
      </c>
      <c r="Q233" s="4">
        <f t="shared" si="187"/>
        <v>145.29091700911519</v>
      </c>
      <c r="R233" s="4">
        <f t="shared" si="188"/>
        <v>283.35660803102894</v>
      </c>
      <c r="S233" s="4">
        <f t="shared" si="189"/>
        <v>1.6698767399269905E-2</v>
      </c>
      <c r="T233" s="4">
        <f t="shared" si="190"/>
        <v>23.436089989762717</v>
      </c>
      <c r="U233" s="4">
        <f t="shared" si="230"/>
        <v>0.40903693411504355</v>
      </c>
      <c r="V233" s="4">
        <f t="shared" si="191"/>
        <v>-138.06569102191375</v>
      </c>
      <c r="W233" s="4">
        <f t="shared" si="192"/>
        <v>-2.4097008923735697</v>
      </c>
      <c r="X233" s="4">
        <f t="shared" si="193"/>
        <v>-2.4097008923735697</v>
      </c>
      <c r="Y233" s="4">
        <f t="shared" si="194"/>
        <v>-2.4207233875703853</v>
      </c>
      <c r="Z233" s="4">
        <f t="shared" si="195"/>
        <v>-2.4207227208050495</v>
      </c>
      <c r="AA233" s="4">
        <f t="shared" si="196"/>
        <v>-2.4316764970766762</v>
      </c>
      <c r="AB233" s="4">
        <f t="shared" si="197"/>
        <v>-139.32480042364961</v>
      </c>
      <c r="AC233" s="4">
        <f t="shared" si="198"/>
        <v>144.03180760737933</v>
      </c>
      <c r="AD233" s="4">
        <f t="shared" si="199"/>
        <v>2.5138292703477858</v>
      </c>
      <c r="AE233" s="4">
        <f t="shared" si="200"/>
        <v>-1.2591094017358557</v>
      </c>
      <c r="AF233" s="4">
        <f t="shared" si="201"/>
        <v>-5.0364376069434229</v>
      </c>
      <c r="AG233" s="4">
        <f t="shared" si="202"/>
        <v>2.5541709053304844</v>
      </c>
      <c r="AH233" s="4">
        <f t="shared" si="203"/>
        <v>146.34321303054529</v>
      </c>
      <c r="AI233" s="4">
        <f t="shared" si="204"/>
        <v>9.756214202036352</v>
      </c>
      <c r="AJ233" s="4">
        <f t="shared" si="205"/>
        <v>0.23577719836200825</v>
      </c>
      <c r="AK233" s="4">
        <f t="shared" si="206"/>
        <v>13.5090383715619</v>
      </c>
      <c r="AL233" s="4">
        <f t="shared" si="207"/>
        <v>1.0522960214300952</v>
      </c>
      <c r="AM233" s="4">
        <f t="shared" si="208"/>
        <v>1.0522960214300952</v>
      </c>
      <c r="AN233" s="4">
        <f t="shared" si="209"/>
        <v>4.2091840857203806</v>
      </c>
      <c r="AO233" s="4">
        <f t="shared" si="210"/>
        <v>9.2456216926638035</v>
      </c>
      <c r="AP233" s="4">
        <f t="shared" si="211"/>
        <v>4</v>
      </c>
      <c r="AQ233" s="4">
        <f t="shared" si="212"/>
        <v>8.2091840857203806</v>
      </c>
      <c r="AR233" s="4">
        <f t="shared" si="213"/>
        <v>12.136819734762007</v>
      </c>
      <c r="AS233" s="4">
        <f t="shared" si="214"/>
        <v>-0.13681973476200504</v>
      </c>
      <c r="AT233" s="4">
        <f t="shared" si="215"/>
        <v>-3.5819322799534925E-2</v>
      </c>
      <c r="AU233" s="4">
        <f t="shared" si="216"/>
        <v>0.66264339751815549</v>
      </c>
      <c r="AV233" s="4">
        <f t="shared" si="217"/>
        <v>1.1427440437284719</v>
      </c>
      <c r="AW233" s="4">
        <f t="shared" si="218"/>
        <v>65.474410769354634</v>
      </c>
      <c r="AX233" s="4">
        <f t="shared" si="219"/>
        <v>2.745168256564233E-2</v>
      </c>
      <c r="AY233" s="4">
        <f t="shared" si="220"/>
        <v>-0.32609812881473177</v>
      </c>
      <c r="AZ233" s="4">
        <f t="shared" si="221"/>
        <v>3.0576083935975937</v>
      </c>
      <c r="BA233" s="4">
        <f t="shared" si="222"/>
        <v>175.18805635691757</v>
      </c>
      <c r="BB233" s="4">
        <f t="shared" si="223"/>
        <v>6.7203661706855433</v>
      </c>
      <c r="BC233" s="4">
        <f t="shared" si="224"/>
        <v>5.4164535640764635</v>
      </c>
      <c r="BD233" s="4">
        <f t="shared" si="225"/>
        <v>18.857185905447551</v>
      </c>
      <c r="BE233" s="4">
        <f t="shared" si="226"/>
        <v>107.23589457023201</v>
      </c>
      <c r="BF233" s="4">
        <f t="shared" si="227"/>
        <v>72.764105429767994</v>
      </c>
      <c r="BG233" s="4">
        <f t="shared" si="228"/>
        <v>287.23589457023201</v>
      </c>
    </row>
    <row r="234" spans="1:59" x14ac:dyDescent="0.2">
      <c r="A234" s="3">
        <f t="shared" si="234"/>
        <v>45521</v>
      </c>
      <c r="B234" s="1">
        <f t="shared" si="229"/>
        <v>2024</v>
      </c>
      <c r="C234" s="1">
        <f t="shared" si="235"/>
        <v>8</v>
      </c>
      <c r="D234" s="1">
        <f t="shared" si="236"/>
        <v>17</v>
      </c>
      <c r="E234" s="1">
        <v>12</v>
      </c>
      <c r="F234" s="1">
        <f t="shared" si="176"/>
        <v>2024</v>
      </c>
      <c r="G234" s="1">
        <f t="shared" si="177"/>
        <v>8</v>
      </c>
      <c r="H234" s="1">
        <f t="shared" si="178"/>
        <v>10</v>
      </c>
      <c r="I234" s="1">
        <f t="shared" si="179"/>
        <v>20</v>
      </c>
      <c r="J234" s="1">
        <f t="shared" si="180"/>
        <v>-13</v>
      </c>
      <c r="K234" s="4">
        <f t="shared" si="181"/>
        <v>8994.9166666666279</v>
      </c>
      <c r="L234" s="4">
        <f t="shared" si="182"/>
        <v>0.24626739676020884</v>
      </c>
      <c r="M234" s="4">
        <f t="shared" si="183"/>
        <v>116.27656438061967</v>
      </c>
      <c r="N234" s="4">
        <f t="shared" si="184"/>
        <v>7.7517709587079784</v>
      </c>
      <c r="O234" s="4">
        <f t="shared" si="185"/>
        <v>9.6851042920413111</v>
      </c>
      <c r="P234" s="4">
        <f t="shared" si="186"/>
        <v>9.7517709587079793</v>
      </c>
      <c r="Q234" s="4">
        <f t="shared" si="187"/>
        <v>146.27656438061967</v>
      </c>
      <c r="R234" s="4">
        <f t="shared" si="188"/>
        <v>283.35665457449232</v>
      </c>
      <c r="S234" s="4">
        <f t="shared" si="189"/>
        <v>1.669876630412959E-2</v>
      </c>
      <c r="T234" s="4">
        <f t="shared" si="190"/>
        <v>23.436089633842116</v>
      </c>
      <c r="U234" s="4">
        <f t="shared" si="230"/>
        <v>0.40903692790305718</v>
      </c>
      <c r="V234" s="4">
        <f t="shared" si="191"/>
        <v>-137.08009019387265</v>
      </c>
      <c r="W234" s="4">
        <f t="shared" si="192"/>
        <v>-2.3924989128138696</v>
      </c>
      <c r="X234" s="4">
        <f t="shared" si="193"/>
        <v>-2.3924989128138696</v>
      </c>
      <c r="Y234" s="4">
        <f t="shared" si="194"/>
        <v>-2.4037329844478155</v>
      </c>
      <c r="Z234" s="4">
        <f t="shared" si="195"/>
        <v>-2.4037322785040538</v>
      </c>
      <c r="AA234" s="4">
        <f t="shared" si="196"/>
        <v>-2.414897330562062</v>
      </c>
      <c r="AB234" s="4">
        <f t="shared" si="197"/>
        <v>-138.36342499861499</v>
      </c>
      <c r="AC234" s="4">
        <f t="shared" si="198"/>
        <v>144.99322957587734</v>
      </c>
      <c r="AD234" s="4">
        <f t="shared" si="199"/>
        <v>2.530609249199081</v>
      </c>
      <c r="AE234" s="4">
        <f t="shared" si="200"/>
        <v>-1.2833348047423385</v>
      </c>
      <c r="AF234" s="4">
        <f t="shared" si="201"/>
        <v>-5.1333392189693541</v>
      </c>
      <c r="AG234" s="4">
        <f t="shared" si="202"/>
        <v>2.5704336017030611</v>
      </c>
      <c r="AH234" s="4">
        <f t="shared" si="203"/>
        <v>147.27499689619665</v>
      </c>
      <c r="AI234" s="4">
        <f t="shared" si="204"/>
        <v>9.8183331264131102</v>
      </c>
      <c r="AJ234" s="4">
        <f t="shared" si="205"/>
        <v>0.23019223822813803</v>
      </c>
      <c r="AK234" s="4">
        <f t="shared" si="206"/>
        <v>13.189043727142316</v>
      </c>
      <c r="AL234" s="4">
        <f t="shared" si="207"/>
        <v>0.99843251557697954</v>
      </c>
      <c r="AM234" s="4">
        <f t="shared" si="208"/>
        <v>0.99843251557697954</v>
      </c>
      <c r="AN234" s="4">
        <f t="shared" si="209"/>
        <v>3.9937300623079182</v>
      </c>
      <c r="AO234" s="4">
        <f t="shared" si="210"/>
        <v>9.1270692812772722</v>
      </c>
      <c r="AP234" s="4">
        <f t="shared" si="211"/>
        <v>4</v>
      </c>
      <c r="AQ234" s="4">
        <f t="shared" si="212"/>
        <v>7.9937300623079182</v>
      </c>
      <c r="AR234" s="4">
        <f t="shared" si="213"/>
        <v>12.133228834371799</v>
      </c>
      <c r="AS234" s="4">
        <f t="shared" si="214"/>
        <v>-0.13322883437179911</v>
      </c>
      <c r="AT234" s="4">
        <f t="shared" si="215"/>
        <v>-3.4879227275731284E-2</v>
      </c>
      <c r="AU234" s="4">
        <f t="shared" si="216"/>
        <v>0.66264339751815549</v>
      </c>
      <c r="AV234" s="4">
        <f t="shared" si="217"/>
        <v>1.1372325610494323</v>
      </c>
      <c r="AW234" s="4">
        <f t="shared" si="218"/>
        <v>65.158626072986209</v>
      </c>
      <c r="AX234" s="4">
        <f t="shared" si="219"/>
        <v>2.676694618014995E-2</v>
      </c>
      <c r="AY234" s="4">
        <f t="shared" si="220"/>
        <v>-0.33011622146120645</v>
      </c>
      <c r="AZ234" s="4">
        <f t="shared" si="221"/>
        <v>3.0606862490094531</v>
      </c>
      <c r="BA234" s="4">
        <f t="shared" si="222"/>
        <v>175.36440448196859</v>
      </c>
      <c r="BB234" s="4">
        <f t="shared" si="223"/>
        <v>6.7024720881138524</v>
      </c>
      <c r="BC234" s="4">
        <f t="shared" si="224"/>
        <v>5.4307567462579467</v>
      </c>
      <c r="BD234" s="4">
        <f t="shared" si="225"/>
        <v>18.83570092248565</v>
      </c>
      <c r="BE234" s="4">
        <f t="shared" si="226"/>
        <v>106.82285645349775</v>
      </c>
      <c r="BF234" s="4">
        <f t="shared" si="227"/>
        <v>73.177143546502251</v>
      </c>
      <c r="BG234" s="4">
        <f t="shared" si="228"/>
        <v>286.82285645349776</v>
      </c>
    </row>
    <row r="235" spans="1:59" x14ac:dyDescent="0.2">
      <c r="A235" s="3">
        <f t="shared" si="234"/>
        <v>45522</v>
      </c>
      <c r="B235" s="1">
        <f t="shared" si="229"/>
        <v>2024</v>
      </c>
      <c r="C235" s="1">
        <f t="shared" si="235"/>
        <v>8</v>
      </c>
      <c r="D235" s="1">
        <f t="shared" si="236"/>
        <v>18</v>
      </c>
      <c r="E235" s="1">
        <v>12</v>
      </c>
      <c r="F235" s="1">
        <f t="shared" si="176"/>
        <v>2024</v>
      </c>
      <c r="G235" s="1">
        <f t="shared" si="177"/>
        <v>8</v>
      </c>
      <c r="H235" s="1">
        <f t="shared" si="178"/>
        <v>10</v>
      </c>
      <c r="I235" s="1">
        <f t="shared" si="179"/>
        <v>20</v>
      </c>
      <c r="J235" s="1">
        <f t="shared" si="180"/>
        <v>-13</v>
      </c>
      <c r="K235" s="4">
        <f t="shared" si="181"/>
        <v>8995.9166666666279</v>
      </c>
      <c r="L235" s="4">
        <f t="shared" si="182"/>
        <v>0.24629477526808016</v>
      </c>
      <c r="M235" s="4">
        <f t="shared" si="183"/>
        <v>117.26221175258979</v>
      </c>
      <c r="N235" s="4">
        <f t="shared" si="184"/>
        <v>7.8174807835059861</v>
      </c>
      <c r="O235" s="4">
        <f t="shared" si="185"/>
        <v>9.7508141168393188</v>
      </c>
      <c r="P235" s="4">
        <f t="shared" si="186"/>
        <v>9.8174807835059852</v>
      </c>
      <c r="Q235" s="4">
        <f t="shared" si="187"/>
        <v>147.26221175258979</v>
      </c>
      <c r="R235" s="4">
        <f t="shared" si="188"/>
        <v>283.35670111795571</v>
      </c>
      <c r="S235" s="4">
        <f t="shared" si="189"/>
        <v>1.6698765208989275E-2</v>
      </c>
      <c r="T235" s="4">
        <f t="shared" si="190"/>
        <v>23.436089277921514</v>
      </c>
      <c r="U235" s="4">
        <f t="shared" si="230"/>
        <v>0.40903692169107081</v>
      </c>
      <c r="V235" s="4">
        <f t="shared" si="191"/>
        <v>-136.09448936536592</v>
      </c>
      <c r="W235" s="4">
        <f t="shared" si="192"/>
        <v>-2.3752969332460432</v>
      </c>
      <c r="X235" s="4">
        <f t="shared" si="193"/>
        <v>-2.3752969332460432</v>
      </c>
      <c r="Y235" s="4">
        <f t="shared" si="194"/>
        <v>-2.3867393784229662</v>
      </c>
      <c r="Z235" s="4">
        <f t="shared" si="195"/>
        <v>-2.3867386324194881</v>
      </c>
      <c r="AA235" s="4">
        <f t="shared" si="196"/>
        <v>-2.3981118355673563</v>
      </c>
      <c r="AB235" s="4">
        <f t="shared" si="197"/>
        <v>-137.40168697838038</v>
      </c>
      <c r="AC235" s="4">
        <f t="shared" si="198"/>
        <v>145.95501413957533</v>
      </c>
      <c r="AD235" s="4">
        <f t="shared" si="199"/>
        <v>2.5473955565304678</v>
      </c>
      <c r="AE235" s="4">
        <f t="shared" si="200"/>
        <v>-1.3071976130144662</v>
      </c>
      <c r="AF235" s="4">
        <f t="shared" si="201"/>
        <v>-5.228790452057865</v>
      </c>
      <c r="AG235" s="4">
        <f t="shared" si="202"/>
        <v>2.5866596720920207</v>
      </c>
      <c r="AH235" s="4">
        <f t="shared" si="203"/>
        <v>148.20468224756624</v>
      </c>
      <c r="AI235" s="4">
        <f t="shared" si="204"/>
        <v>9.8803121498377493</v>
      </c>
      <c r="AJ235" s="4">
        <f t="shared" si="205"/>
        <v>0.22454654204019084</v>
      </c>
      <c r="AK235" s="4">
        <f t="shared" si="206"/>
        <v>12.865569163159845</v>
      </c>
      <c r="AL235" s="4">
        <f t="shared" si="207"/>
        <v>0.94247049497644753</v>
      </c>
      <c r="AM235" s="4">
        <f t="shared" si="208"/>
        <v>0.94247049497644753</v>
      </c>
      <c r="AN235" s="4">
        <f t="shared" si="209"/>
        <v>3.7698819799057901</v>
      </c>
      <c r="AO235" s="4">
        <f t="shared" si="210"/>
        <v>8.9986724319636551</v>
      </c>
      <c r="AP235" s="4">
        <f t="shared" si="211"/>
        <v>4</v>
      </c>
      <c r="AQ235" s="4">
        <f t="shared" si="212"/>
        <v>7.7698819799057901</v>
      </c>
      <c r="AR235" s="4">
        <f t="shared" si="213"/>
        <v>12.129498032998431</v>
      </c>
      <c r="AS235" s="4">
        <f t="shared" si="214"/>
        <v>-0.12949803299843055</v>
      </c>
      <c r="AT235" s="4">
        <f t="shared" si="215"/>
        <v>-3.3902505760183166E-2</v>
      </c>
      <c r="AU235" s="4">
        <f t="shared" si="216"/>
        <v>0.66264339751815549</v>
      </c>
      <c r="AV235" s="4">
        <f t="shared" si="217"/>
        <v>1.1316595278273496</v>
      </c>
      <c r="AW235" s="4">
        <f t="shared" si="218"/>
        <v>64.83931479027467</v>
      </c>
      <c r="AX235" s="4">
        <f t="shared" si="219"/>
        <v>2.6051691660430438E-2</v>
      </c>
      <c r="AY235" s="4">
        <f t="shared" si="220"/>
        <v>-0.33416758525990131</v>
      </c>
      <c r="AZ235" s="4">
        <f t="shared" si="221"/>
        <v>3.0637900604069892</v>
      </c>
      <c r="BA235" s="4">
        <f t="shared" si="222"/>
        <v>175.54223977545203</v>
      </c>
      <c r="BB235" s="4">
        <f t="shared" si="223"/>
        <v>6.6844467196371848</v>
      </c>
      <c r="BC235" s="4">
        <f t="shared" si="224"/>
        <v>5.4450513133612457</v>
      </c>
      <c r="BD235" s="4">
        <f t="shared" si="225"/>
        <v>18.813944752635614</v>
      </c>
      <c r="BE235" s="4">
        <f t="shared" si="226"/>
        <v>106.40569155592648</v>
      </c>
      <c r="BF235" s="4">
        <f t="shared" si="227"/>
        <v>73.594308444073519</v>
      </c>
      <c r="BG235" s="4">
        <f t="shared" si="228"/>
        <v>286.40569155592647</v>
      </c>
    </row>
    <row r="236" spans="1:59" x14ac:dyDescent="0.2">
      <c r="A236" s="3">
        <f t="shared" si="234"/>
        <v>45523</v>
      </c>
      <c r="B236" s="1">
        <f t="shared" si="229"/>
        <v>2024</v>
      </c>
      <c r="C236" s="1">
        <f t="shared" si="235"/>
        <v>8</v>
      </c>
      <c r="D236" s="1">
        <f t="shared" si="236"/>
        <v>19</v>
      </c>
      <c r="E236" s="1">
        <v>12</v>
      </c>
      <c r="F236" s="1">
        <f t="shared" si="176"/>
        <v>2024</v>
      </c>
      <c r="G236" s="1">
        <f t="shared" si="177"/>
        <v>8</v>
      </c>
      <c r="H236" s="1">
        <f t="shared" si="178"/>
        <v>10</v>
      </c>
      <c r="I236" s="1">
        <f t="shared" si="179"/>
        <v>20</v>
      </c>
      <c r="J236" s="1">
        <f t="shared" si="180"/>
        <v>-13</v>
      </c>
      <c r="K236" s="4">
        <f t="shared" si="181"/>
        <v>8996.9166666666279</v>
      </c>
      <c r="L236" s="4">
        <f t="shared" si="182"/>
        <v>0.24632215377595149</v>
      </c>
      <c r="M236" s="4">
        <f t="shared" si="183"/>
        <v>118.24785912409425</v>
      </c>
      <c r="N236" s="4">
        <f t="shared" si="184"/>
        <v>7.8831906082729502</v>
      </c>
      <c r="O236" s="4">
        <f t="shared" si="185"/>
        <v>9.8165239416062828</v>
      </c>
      <c r="P236" s="4">
        <f t="shared" si="186"/>
        <v>9.883190608272951</v>
      </c>
      <c r="Q236" s="4">
        <f t="shared" si="187"/>
        <v>148.24785912409428</v>
      </c>
      <c r="R236" s="4">
        <f t="shared" si="188"/>
        <v>283.35674766141909</v>
      </c>
      <c r="S236" s="4">
        <f t="shared" si="189"/>
        <v>1.6698764113848959E-2</v>
      </c>
      <c r="T236" s="4">
        <f t="shared" si="190"/>
        <v>23.436088922000913</v>
      </c>
      <c r="U236" s="4">
        <f t="shared" si="230"/>
        <v>0.40903691547908444</v>
      </c>
      <c r="V236" s="4">
        <f t="shared" si="191"/>
        <v>-135.10888853732482</v>
      </c>
      <c r="W236" s="4">
        <f t="shared" si="192"/>
        <v>-2.3580949536863436</v>
      </c>
      <c r="X236" s="4">
        <f t="shared" si="193"/>
        <v>-2.3580949536863436</v>
      </c>
      <c r="Y236" s="4">
        <f t="shared" si="194"/>
        <v>-2.3697425081791286</v>
      </c>
      <c r="Z236" s="4">
        <f t="shared" si="195"/>
        <v>-2.36974172128757</v>
      </c>
      <c r="AA236" s="4">
        <f t="shared" si="196"/>
        <v>-2.3813198898336987</v>
      </c>
      <c r="AB236" s="4">
        <f t="shared" si="197"/>
        <v>-136.43957935802908</v>
      </c>
      <c r="AC236" s="4">
        <f t="shared" si="198"/>
        <v>146.91716830339001</v>
      </c>
      <c r="AD236" s="4">
        <f t="shared" si="199"/>
        <v>2.5641883146008073</v>
      </c>
      <c r="AE236" s="4">
        <f t="shared" si="200"/>
        <v>-1.3306908207042625</v>
      </c>
      <c r="AF236" s="4">
        <f t="shared" si="201"/>
        <v>-5.3227632828170499</v>
      </c>
      <c r="AG236" s="4">
        <f t="shared" si="202"/>
        <v>2.6028499524809714</v>
      </c>
      <c r="AH236" s="4">
        <f t="shared" si="203"/>
        <v>149.13231698298654</v>
      </c>
      <c r="AI236" s="4">
        <f t="shared" si="204"/>
        <v>9.9421544655324361</v>
      </c>
      <c r="AJ236" s="4">
        <f t="shared" si="205"/>
        <v>0.2188416401170569</v>
      </c>
      <c r="AK236" s="4">
        <f t="shared" si="206"/>
        <v>12.538702360428204</v>
      </c>
      <c r="AL236" s="4">
        <f t="shared" si="207"/>
        <v>0.88445785889226158</v>
      </c>
      <c r="AM236" s="4">
        <f t="shared" si="208"/>
        <v>0.88445785889226158</v>
      </c>
      <c r="AN236" s="4">
        <f t="shared" si="209"/>
        <v>3.5378314355690463</v>
      </c>
      <c r="AO236" s="4">
        <f t="shared" si="210"/>
        <v>8.8605947183860962</v>
      </c>
      <c r="AP236" s="4">
        <f t="shared" si="211"/>
        <v>4</v>
      </c>
      <c r="AQ236" s="4">
        <f t="shared" si="212"/>
        <v>7.5378314355690463</v>
      </c>
      <c r="AR236" s="4">
        <f t="shared" si="213"/>
        <v>12.125630523926151</v>
      </c>
      <c r="AS236" s="4">
        <f t="shared" si="214"/>
        <v>-0.12563052392615326</v>
      </c>
      <c r="AT236" s="4">
        <f t="shared" si="215"/>
        <v>-3.2889994252753317E-2</v>
      </c>
      <c r="AU236" s="4">
        <f t="shared" si="216"/>
        <v>0.66264339751815549</v>
      </c>
      <c r="AV236" s="4">
        <f t="shared" si="217"/>
        <v>1.1260262370017884</v>
      </c>
      <c r="AW236" s="4">
        <f t="shared" si="218"/>
        <v>64.516551001200241</v>
      </c>
      <c r="AX236" s="4">
        <f t="shared" si="219"/>
        <v>2.5306452864467279E-2</v>
      </c>
      <c r="AY236" s="4">
        <f t="shared" si="220"/>
        <v>-0.33825059640525024</v>
      </c>
      <c r="AZ236" s="4">
        <f t="shared" si="221"/>
        <v>3.0669160842133372</v>
      </c>
      <c r="BA236" s="4">
        <f t="shared" si="222"/>
        <v>175.72134774621318</v>
      </c>
      <c r="BB236" s="4">
        <f t="shared" si="223"/>
        <v>6.6662950517336323</v>
      </c>
      <c r="BC236" s="4">
        <f t="shared" si="224"/>
        <v>5.4593354721925191</v>
      </c>
      <c r="BD236" s="4">
        <f t="shared" si="225"/>
        <v>18.791925575659782</v>
      </c>
      <c r="BE236" s="4">
        <f t="shared" si="226"/>
        <v>105.98451329840989</v>
      </c>
      <c r="BF236" s="4">
        <f t="shared" si="227"/>
        <v>74.015486701590106</v>
      </c>
      <c r="BG236" s="4">
        <f t="shared" si="228"/>
        <v>285.98451329840987</v>
      </c>
    </row>
    <row r="237" spans="1:59" x14ac:dyDescent="0.2">
      <c r="A237" s="3">
        <f t="shared" si="234"/>
        <v>45524</v>
      </c>
      <c r="B237" s="1">
        <f t="shared" si="229"/>
        <v>2024</v>
      </c>
      <c r="C237" s="1">
        <f t="shared" si="235"/>
        <v>8</v>
      </c>
      <c r="D237" s="1">
        <f t="shared" si="236"/>
        <v>20</v>
      </c>
      <c r="E237" s="1">
        <v>12</v>
      </c>
      <c r="F237" s="1">
        <f t="shared" si="176"/>
        <v>2024</v>
      </c>
      <c r="G237" s="1">
        <f t="shared" si="177"/>
        <v>8</v>
      </c>
      <c r="H237" s="1">
        <f t="shared" si="178"/>
        <v>10</v>
      </c>
      <c r="I237" s="1">
        <f t="shared" si="179"/>
        <v>20</v>
      </c>
      <c r="J237" s="1">
        <f t="shared" si="180"/>
        <v>-13</v>
      </c>
      <c r="K237" s="4">
        <f t="shared" si="181"/>
        <v>8997.9166666666279</v>
      </c>
      <c r="L237" s="4">
        <f t="shared" si="182"/>
        <v>0.24634953228382281</v>
      </c>
      <c r="M237" s="4">
        <f t="shared" si="183"/>
        <v>119.2335064955987</v>
      </c>
      <c r="N237" s="4">
        <f t="shared" si="184"/>
        <v>7.9489004330399133</v>
      </c>
      <c r="O237" s="4">
        <f t="shared" si="185"/>
        <v>9.8822337663732469</v>
      </c>
      <c r="P237" s="4">
        <f t="shared" si="186"/>
        <v>9.9489004330399133</v>
      </c>
      <c r="Q237" s="4">
        <f t="shared" si="187"/>
        <v>149.2335064955987</v>
      </c>
      <c r="R237" s="4">
        <f t="shared" si="188"/>
        <v>283.35679420488248</v>
      </c>
      <c r="S237" s="4">
        <f t="shared" si="189"/>
        <v>1.6698763018708644E-2</v>
      </c>
      <c r="T237" s="4">
        <f t="shared" si="190"/>
        <v>23.436088566080308</v>
      </c>
      <c r="U237" s="4">
        <f t="shared" si="230"/>
        <v>0.40903690926709801</v>
      </c>
      <c r="V237" s="4">
        <f t="shared" si="191"/>
        <v>-134.12328770928377</v>
      </c>
      <c r="W237" s="4">
        <f t="shared" si="192"/>
        <v>-2.3408929741266449</v>
      </c>
      <c r="X237" s="4">
        <f t="shared" si="193"/>
        <v>-2.3408929741266449</v>
      </c>
      <c r="Y237" s="4">
        <f t="shared" si="194"/>
        <v>-2.3527423132004848</v>
      </c>
      <c r="Z237" s="4">
        <f t="shared" si="195"/>
        <v>-2.3527414846483881</v>
      </c>
      <c r="AA237" s="4">
        <f t="shared" si="196"/>
        <v>-2.3645213726449241</v>
      </c>
      <c r="AB237" s="4">
        <f t="shared" si="197"/>
        <v>-135.47709522103435</v>
      </c>
      <c r="AC237" s="4">
        <f t="shared" si="198"/>
        <v>147.87969898384813</v>
      </c>
      <c r="AD237" s="4">
        <f t="shared" si="199"/>
        <v>2.5809876441262629</v>
      </c>
      <c r="AE237" s="4">
        <f t="shared" si="200"/>
        <v>-1.3538075117505741</v>
      </c>
      <c r="AF237" s="4">
        <f t="shared" si="201"/>
        <v>-5.4152300470022965</v>
      </c>
      <c r="AG237" s="4">
        <f t="shared" si="202"/>
        <v>2.619005314798506</v>
      </c>
      <c r="AH237" s="4">
        <f t="shared" si="203"/>
        <v>150.05795106028594</v>
      </c>
      <c r="AI237" s="4">
        <f t="shared" si="204"/>
        <v>10.003863404019063</v>
      </c>
      <c r="AJ237" s="4">
        <f t="shared" si="205"/>
        <v>0.21307906602731388</v>
      </c>
      <c r="AK237" s="4">
        <f t="shared" si="206"/>
        <v>12.208531185954486</v>
      </c>
      <c r="AL237" s="4">
        <f t="shared" si="207"/>
        <v>0.8244445646872407</v>
      </c>
      <c r="AM237" s="4">
        <f t="shared" si="208"/>
        <v>0.8244445646872407</v>
      </c>
      <c r="AN237" s="4">
        <f t="shared" si="209"/>
        <v>3.2977782587489628</v>
      </c>
      <c r="AO237" s="4">
        <f t="shared" si="210"/>
        <v>8.7130083057512593</v>
      </c>
      <c r="AP237" s="4">
        <f t="shared" si="211"/>
        <v>4</v>
      </c>
      <c r="AQ237" s="4">
        <f t="shared" si="212"/>
        <v>7.2977782587489628</v>
      </c>
      <c r="AR237" s="4">
        <f t="shared" si="213"/>
        <v>12.121629637645816</v>
      </c>
      <c r="AS237" s="4">
        <f t="shared" si="214"/>
        <v>-0.12162963764581569</v>
      </c>
      <c r="AT237" s="4">
        <f t="shared" si="215"/>
        <v>-3.1842564673906927E-2</v>
      </c>
      <c r="AU237" s="4">
        <f t="shared" si="216"/>
        <v>0.66264339751815549</v>
      </c>
      <c r="AV237" s="4">
        <f t="shared" si="217"/>
        <v>1.120333993130324</v>
      </c>
      <c r="AW237" s="4">
        <f t="shared" si="218"/>
        <v>64.190409451406126</v>
      </c>
      <c r="AX237" s="4">
        <f t="shared" si="219"/>
        <v>2.453180271339514E-2</v>
      </c>
      <c r="AY237" s="4">
        <f t="shared" si="220"/>
        <v>-0.34236362783878094</v>
      </c>
      <c r="AZ237" s="4">
        <f t="shared" si="221"/>
        <v>3.070060677625011</v>
      </c>
      <c r="BA237" s="4">
        <f t="shared" si="222"/>
        <v>175.90151967698674</v>
      </c>
      <c r="BB237" s="4">
        <f t="shared" si="223"/>
        <v>6.6480219426602236</v>
      </c>
      <c r="BC237" s="4">
        <f t="shared" si="224"/>
        <v>5.4736076949855921</v>
      </c>
      <c r="BD237" s="4">
        <f t="shared" si="225"/>
        <v>18.769651580306039</v>
      </c>
      <c r="BE237" s="4">
        <f t="shared" si="226"/>
        <v>105.5594345501449</v>
      </c>
      <c r="BF237" s="4">
        <f t="shared" si="227"/>
        <v>74.4405654498551</v>
      </c>
      <c r="BG237" s="4">
        <f t="shared" si="228"/>
        <v>285.55943455014489</v>
      </c>
    </row>
    <row r="238" spans="1:59" x14ac:dyDescent="0.2">
      <c r="A238" s="3">
        <f t="shared" si="234"/>
        <v>45525</v>
      </c>
      <c r="B238" s="1">
        <f t="shared" si="229"/>
        <v>2024</v>
      </c>
      <c r="C238" s="1">
        <f t="shared" si="235"/>
        <v>8</v>
      </c>
      <c r="D238" s="1">
        <f t="shared" si="236"/>
        <v>21</v>
      </c>
      <c r="E238" s="1">
        <v>12</v>
      </c>
      <c r="F238" s="1">
        <f t="shared" si="176"/>
        <v>2024</v>
      </c>
      <c r="G238" s="1">
        <f t="shared" si="177"/>
        <v>8</v>
      </c>
      <c r="H238" s="1">
        <f t="shared" si="178"/>
        <v>10</v>
      </c>
      <c r="I238" s="1">
        <f t="shared" si="179"/>
        <v>20</v>
      </c>
      <c r="J238" s="1">
        <f t="shared" si="180"/>
        <v>-13</v>
      </c>
      <c r="K238" s="4">
        <f t="shared" si="181"/>
        <v>8998.9166666666279</v>
      </c>
      <c r="L238" s="4">
        <f t="shared" si="182"/>
        <v>0.24637691079169413</v>
      </c>
      <c r="M238" s="4">
        <f t="shared" si="183"/>
        <v>120.2191538666375</v>
      </c>
      <c r="N238" s="4">
        <f t="shared" si="184"/>
        <v>8.0146102577758338</v>
      </c>
      <c r="O238" s="4">
        <f t="shared" si="185"/>
        <v>9.9479435911091674</v>
      </c>
      <c r="P238" s="4">
        <f t="shared" si="186"/>
        <v>10.014610257775836</v>
      </c>
      <c r="Q238" s="4">
        <f t="shared" si="187"/>
        <v>150.21915386663753</v>
      </c>
      <c r="R238" s="4">
        <f t="shared" si="188"/>
        <v>283.35684074834586</v>
      </c>
      <c r="S238" s="4">
        <f t="shared" si="189"/>
        <v>1.6698761923568332E-2</v>
      </c>
      <c r="T238" s="4">
        <f t="shared" si="190"/>
        <v>23.436088210159706</v>
      </c>
      <c r="U238" s="4">
        <f t="shared" si="230"/>
        <v>0.40903690305511164</v>
      </c>
      <c r="V238" s="4">
        <f t="shared" si="191"/>
        <v>-133.13768688170833</v>
      </c>
      <c r="W238" s="4">
        <f t="shared" si="192"/>
        <v>-2.3236909945750726</v>
      </c>
      <c r="X238" s="4">
        <f t="shared" si="193"/>
        <v>-2.3236909945750726</v>
      </c>
      <c r="Y238" s="4">
        <f t="shared" si="194"/>
        <v>-2.3357387338298032</v>
      </c>
      <c r="Z238" s="4">
        <f t="shared" si="195"/>
        <v>-2.33573786290347</v>
      </c>
      <c r="AA238" s="4">
        <f t="shared" si="196"/>
        <v>-2.3477161649016587</v>
      </c>
      <c r="AB238" s="4">
        <f t="shared" si="197"/>
        <v>-134.51422774350465</v>
      </c>
      <c r="AC238" s="4">
        <f t="shared" si="198"/>
        <v>148.84261300484121</v>
      </c>
      <c r="AD238" s="4">
        <f t="shared" si="199"/>
        <v>2.5977936642062098</v>
      </c>
      <c r="AE238" s="4">
        <f t="shared" si="200"/>
        <v>-1.3765408617963146</v>
      </c>
      <c r="AF238" s="4">
        <f t="shared" si="201"/>
        <v>-5.5061634471852585</v>
      </c>
      <c r="AG238" s="4">
        <f t="shared" si="202"/>
        <v>2.6351266657202475</v>
      </c>
      <c r="AH238" s="4">
        <f t="shared" si="203"/>
        <v>150.98163642815109</v>
      </c>
      <c r="AI238" s="4">
        <f t="shared" si="204"/>
        <v>10.065442428543406</v>
      </c>
      <c r="AJ238" s="4">
        <f t="shared" si="205"/>
        <v>0.207260356343894</v>
      </c>
      <c r="AK238" s="4">
        <f t="shared" si="206"/>
        <v>11.875143678882624</v>
      </c>
      <c r="AL238" s="4">
        <f t="shared" si="207"/>
        <v>0.76248256151356486</v>
      </c>
      <c r="AM238" s="4">
        <f t="shared" si="208"/>
        <v>0.76248256151356486</v>
      </c>
      <c r="AN238" s="4">
        <f t="shared" si="209"/>
        <v>3.0499302460542594</v>
      </c>
      <c r="AO238" s="4">
        <f t="shared" si="210"/>
        <v>8.556093693239518</v>
      </c>
      <c r="AP238" s="4">
        <f t="shared" si="211"/>
        <v>4</v>
      </c>
      <c r="AQ238" s="4">
        <f t="shared" si="212"/>
        <v>7.0499302460542594</v>
      </c>
      <c r="AR238" s="4">
        <f t="shared" si="213"/>
        <v>12.117498837434237</v>
      </c>
      <c r="AS238" s="4">
        <f t="shared" si="214"/>
        <v>-0.11749883743423872</v>
      </c>
      <c r="AT238" s="4">
        <f t="shared" si="215"/>
        <v>-3.076112370739548E-2</v>
      </c>
      <c r="AU238" s="4">
        <f t="shared" si="216"/>
        <v>0.66264339751815549</v>
      </c>
      <c r="AV238" s="4">
        <f t="shared" si="217"/>
        <v>1.1145841127697462</v>
      </c>
      <c r="AW238" s="4">
        <f t="shared" si="218"/>
        <v>63.860965574039867</v>
      </c>
      <c r="AX238" s="4">
        <f t="shared" si="219"/>
        <v>2.3728352688764116E-2</v>
      </c>
      <c r="AY238" s="4">
        <f t="shared" si="220"/>
        <v>-0.3465050502009952</v>
      </c>
      <c r="AZ238" s="4">
        <f t="shared" si="221"/>
        <v>3.0732202988075725</v>
      </c>
      <c r="BA238" s="4">
        <f t="shared" si="222"/>
        <v>176.08255263560764</v>
      </c>
      <c r="BB238" s="4">
        <f t="shared" si="223"/>
        <v>6.6296321237392437</v>
      </c>
      <c r="BC238" s="4">
        <f t="shared" si="224"/>
        <v>5.4878667136949932</v>
      </c>
      <c r="BD238" s="4">
        <f t="shared" si="225"/>
        <v>18.747130961173482</v>
      </c>
      <c r="BE238" s="4">
        <f t="shared" si="226"/>
        <v>105.13056762379449</v>
      </c>
      <c r="BF238" s="4">
        <f t="shared" si="227"/>
        <v>74.869432376205509</v>
      </c>
      <c r="BG238" s="4">
        <f t="shared" si="228"/>
        <v>285.13056762379449</v>
      </c>
    </row>
    <row r="239" spans="1:59" x14ac:dyDescent="0.2">
      <c r="A239" s="3">
        <f t="shared" si="234"/>
        <v>45526</v>
      </c>
      <c r="B239" s="1">
        <f t="shared" si="229"/>
        <v>2024</v>
      </c>
      <c r="C239" s="1">
        <f t="shared" si="235"/>
        <v>8</v>
      </c>
      <c r="D239" s="1">
        <f t="shared" si="236"/>
        <v>22</v>
      </c>
      <c r="E239" s="1">
        <v>12</v>
      </c>
      <c r="F239" s="1">
        <f t="shared" si="176"/>
        <v>2024</v>
      </c>
      <c r="G239" s="1">
        <f t="shared" si="177"/>
        <v>8</v>
      </c>
      <c r="H239" s="1">
        <f t="shared" si="178"/>
        <v>10</v>
      </c>
      <c r="I239" s="1">
        <f t="shared" si="179"/>
        <v>20</v>
      </c>
      <c r="J239" s="1">
        <f t="shared" si="180"/>
        <v>-13</v>
      </c>
      <c r="K239" s="4">
        <f t="shared" si="181"/>
        <v>8999.9166666666279</v>
      </c>
      <c r="L239" s="4">
        <f t="shared" si="182"/>
        <v>0.24640428929956545</v>
      </c>
      <c r="M239" s="4">
        <f t="shared" si="183"/>
        <v>121.20480123814195</v>
      </c>
      <c r="N239" s="4">
        <f t="shared" si="184"/>
        <v>8.0803200825427961</v>
      </c>
      <c r="O239" s="4">
        <f t="shared" si="185"/>
        <v>10.01365341587613</v>
      </c>
      <c r="P239" s="4">
        <f t="shared" si="186"/>
        <v>10.080320082542798</v>
      </c>
      <c r="Q239" s="4">
        <f t="shared" si="187"/>
        <v>151.20480123814195</v>
      </c>
      <c r="R239" s="4">
        <f t="shared" si="188"/>
        <v>283.35688729180924</v>
      </c>
      <c r="S239" s="4">
        <f t="shared" si="189"/>
        <v>1.6698760828428017E-2</v>
      </c>
      <c r="T239" s="4">
        <f t="shared" si="190"/>
        <v>23.436087854239105</v>
      </c>
      <c r="U239" s="4">
        <f t="shared" si="230"/>
        <v>0.40903689684312527</v>
      </c>
      <c r="V239" s="4">
        <f t="shared" si="191"/>
        <v>-132.15208605366729</v>
      </c>
      <c r="W239" s="4">
        <f t="shared" si="192"/>
        <v>-2.3064890150153738</v>
      </c>
      <c r="X239" s="4">
        <f t="shared" si="193"/>
        <v>-2.3064890150153738</v>
      </c>
      <c r="Y239" s="4">
        <f t="shared" si="194"/>
        <v>-2.3187317112457442</v>
      </c>
      <c r="Z239" s="4">
        <f t="shared" si="195"/>
        <v>-2.3187307972929596</v>
      </c>
      <c r="AA239" s="4">
        <f t="shared" si="196"/>
        <v>-2.330904149115983</v>
      </c>
      <c r="AB239" s="4">
        <f t="shared" si="197"/>
        <v>-133.55097019387813</v>
      </c>
      <c r="AC239" s="4">
        <f t="shared" si="198"/>
        <v>149.80591709793111</v>
      </c>
      <c r="AD239" s="4">
        <f t="shared" si="199"/>
        <v>2.6146064923285666</v>
      </c>
      <c r="AE239" s="4">
        <f t="shared" si="200"/>
        <v>-1.3988841402108392</v>
      </c>
      <c r="AF239" s="4">
        <f t="shared" si="201"/>
        <v>-5.5955365608433567</v>
      </c>
      <c r="AG239" s="4">
        <f t="shared" si="202"/>
        <v>2.6512149455547807</v>
      </c>
      <c r="AH239" s="4">
        <f t="shared" si="203"/>
        <v>151.90342696229527</v>
      </c>
      <c r="AI239" s="4">
        <f t="shared" si="204"/>
        <v>10.126895130819685</v>
      </c>
      <c r="AJ239" s="4">
        <f t="shared" si="205"/>
        <v>0.20138705040207039</v>
      </c>
      <c r="AK239" s="4">
        <f t="shared" si="206"/>
        <v>11.538628036627022</v>
      </c>
      <c r="AL239" s="4">
        <f t="shared" si="207"/>
        <v>0.6986257241533167</v>
      </c>
      <c r="AM239" s="4">
        <f t="shared" si="208"/>
        <v>0.6986257241533167</v>
      </c>
      <c r="AN239" s="4">
        <f t="shared" si="209"/>
        <v>2.7945028966132668</v>
      </c>
      <c r="AO239" s="4">
        <f t="shared" si="210"/>
        <v>8.3900394574566235</v>
      </c>
      <c r="AP239" s="4">
        <f t="shared" si="211"/>
        <v>4</v>
      </c>
      <c r="AQ239" s="4">
        <f t="shared" si="212"/>
        <v>6.7945028966132668</v>
      </c>
      <c r="AR239" s="4">
        <f t="shared" si="213"/>
        <v>12.113241714943554</v>
      </c>
      <c r="AS239" s="4">
        <f t="shared" si="214"/>
        <v>-0.11324171494355539</v>
      </c>
      <c r="AT239" s="4">
        <f t="shared" si="215"/>
        <v>-2.9646611645548594E-2</v>
      </c>
      <c r="AU239" s="4">
        <f t="shared" si="216"/>
        <v>0.66264339751815549</v>
      </c>
      <c r="AV239" s="4">
        <f t="shared" si="217"/>
        <v>1.1087779248057443</v>
      </c>
      <c r="AW239" s="4">
        <f t="shared" si="218"/>
        <v>63.528295508642898</v>
      </c>
      <c r="AX239" s="4">
        <f t="shared" si="219"/>
        <v>2.2896752281441893E-2</v>
      </c>
      <c r="AY239" s="4">
        <f t="shared" si="220"/>
        <v>-0.35067323279747931</v>
      </c>
      <c r="AZ239" s="4">
        <f t="shared" si="221"/>
        <v>3.0763915067699439</v>
      </c>
      <c r="BA239" s="4">
        <f t="shared" si="222"/>
        <v>176.2642494678098</v>
      </c>
      <c r="BB239" s="4">
        <f t="shared" si="223"/>
        <v>6.6111302008549933</v>
      </c>
      <c r="BC239" s="4">
        <f t="shared" si="224"/>
        <v>5.5021115140885604</v>
      </c>
      <c r="BD239" s="4">
        <f t="shared" si="225"/>
        <v>18.724371915798546</v>
      </c>
      <c r="BE239" s="4">
        <f t="shared" si="226"/>
        <v>104.69802427195326</v>
      </c>
      <c r="BF239" s="4">
        <f t="shared" si="227"/>
        <v>75.301975728046742</v>
      </c>
      <c r="BG239" s="4">
        <f t="shared" si="228"/>
        <v>284.69802427195327</v>
      </c>
    </row>
    <row r="240" spans="1:59" x14ac:dyDescent="0.2">
      <c r="A240" s="3">
        <f t="shared" si="234"/>
        <v>45527</v>
      </c>
      <c r="B240" s="1">
        <f t="shared" si="229"/>
        <v>2024</v>
      </c>
      <c r="C240" s="1">
        <f t="shared" si="235"/>
        <v>8</v>
      </c>
      <c r="D240" s="1">
        <f t="shared" si="236"/>
        <v>23</v>
      </c>
      <c r="E240" s="1">
        <v>12</v>
      </c>
      <c r="F240" s="1">
        <f t="shared" si="176"/>
        <v>2024</v>
      </c>
      <c r="G240" s="1">
        <f t="shared" si="177"/>
        <v>8</v>
      </c>
      <c r="H240" s="1">
        <f t="shared" si="178"/>
        <v>10</v>
      </c>
      <c r="I240" s="1">
        <f t="shared" si="179"/>
        <v>20</v>
      </c>
      <c r="J240" s="1">
        <f t="shared" si="180"/>
        <v>-13</v>
      </c>
      <c r="K240" s="4">
        <f t="shared" si="181"/>
        <v>9000.9166666666279</v>
      </c>
      <c r="L240" s="4">
        <f t="shared" si="182"/>
        <v>0.24643166780743678</v>
      </c>
      <c r="M240" s="4">
        <f t="shared" si="183"/>
        <v>122.19044861011207</v>
      </c>
      <c r="N240" s="4">
        <f t="shared" si="184"/>
        <v>8.1460299073408056</v>
      </c>
      <c r="O240" s="4">
        <f t="shared" si="185"/>
        <v>10.079363240674139</v>
      </c>
      <c r="P240" s="4">
        <f t="shared" si="186"/>
        <v>10.146029907340804</v>
      </c>
      <c r="Q240" s="4">
        <f t="shared" si="187"/>
        <v>152.19044861011207</v>
      </c>
      <c r="R240" s="4">
        <f t="shared" si="188"/>
        <v>283.35693383527263</v>
      </c>
      <c r="S240" s="4">
        <f t="shared" si="189"/>
        <v>1.6698759733287702E-2</v>
      </c>
      <c r="T240" s="4">
        <f t="shared" si="190"/>
        <v>23.436087498318503</v>
      </c>
      <c r="U240" s="4">
        <f t="shared" si="230"/>
        <v>0.40903689063113891</v>
      </c>
      <c r="V240" s="4">
        <f t="shared" si="191"/>
        <v>-131.16648522516056</v>
      </c>
      <c r="W240" s="4">
        <f t="shared" si="192"/>
        <v>-2.2892870354475474</v>
      </c>
      <c r="X240" s="4">
        <f t="shared" si="193"/>
        <v>-2.2892870354475474</v>
      </c>
      <c r="Y240" s="4">
        <f t="shared" si="194"/>
        <v>-2.3017211875203873</v>
      </c>
      <c r="Z240" s="4">
        <f t="shared" si="195"/>
        <v>-2.3017202299530024</v>
      </c>
      <c r="AA240" s="4">
        <f t="shared" si="196"/>
        <v>-2.3140852094853521</v>
      </c>
      <c r="AB240" s="4">
        <f t="shared" si="197"/>
        <v>-132.58731593715765</v>
      </c>
      <c r="AC240" s="4">
        <f t="shared" si="198"/>
        <v>150.76961789811497</v>
      </c>
      <c r="AD240" s="4">
        <f t="shared" si="199"/>
        <v>2.6314262442958789</v>
      </c>
      <c r="AE240" s="4">
        <f t="shared" si="200"/>
        <v>-1.4208307119970982</v>
      </c>
      <c r="AF240" s="4">
        <f t="shared" si="201"/>
        <v>-5.6833228479883928</v>
      </c>
      <c r="AG240" s="4">
        <f t="shared" si="202"/>
        <v>2.6672711270625533</v>
      </c>
      <c r="AH240" s="4">
        <f t="shared" si="203"/>
        <v>152.82337839778663</v>
      </c>
      <c r="AI240" s="4">
        <f t="shared" si="204"/>
        <v>10.188225226519108</v>
      </c>
      <c r="AJ240" s="4">
        <f t="shared" si="205"/>
        <v>0.19546069011448661</v>
      </c>
      <c r="AK240" s="4">
        <f t="shared" si="206"/>
        <v>11.199072604274534</v>
      </c>
      <c r="AL240" s="4">
        <f t="shared" si="207"/>
        <v>0.63292978767455566</v>
      </c>
      <c r="AM240" s="4">
        <f t="shared" si="208"/>
        <v>0.63292978767455566</v>
      </c>
      <c r="AN240" s="4">
        <f t="shared" si="209"/>
        <v>2.5317191506982226</v>
      </c>
      <c r="AO240" s="4">
        <f t="shared" si="210"/>
        <v>8.2150419986866154</v>
      </c>
      <c r="AP240" s="4">
        <f t="shared" si="211"/>
        <v>4</v>
      </c>
      <c r="AQ240" s="4">
        <f t="shared" si="212"/>
        <v>6.5317191506982226</v>
      </c>
      <c r="AR240" s="4">
        <f t="shared" si="213"/>
        <v>12.108861985844971</v>
      </c>
      <c r="AS240" s="4">
        <f t="shared" si="214"/>
        <v>-0.10886198584496931</v>
      </c>
      <c r="AT240" s="4">
        <f t="shared" si="215"/>
        <v>-2.8500001248812638E-2</v>
      </c>
      <c r="AU240" s="4">
        <f t="shared" si="216"/>
        <v>0.66264339751815549</v>
      </c>
      <c r="AV240" s="4">
        <f t="shared" si="217"/>
        <v>1.1029167707850465</v>
      </c>
      <c r="AW240" s="4">
        <f t="shared" si="218"/>
        <v>63.192476120180778</v>
      </c>
      <c r="AX240" s="4">
        <f t="shared" si="219"/>
        <v>2.2037688399909897E-2</v>
      </c>
      <c r="AY240" s="4">
        <f t="shared" si="220"/>
        <v>-0.35486654453960398</v>
      </c>
      <c r="AZ240" s="4">
        <f t="shared" si="221"/>
        <v>3.0795709609237125</v>
      </c>
      <c r="BA240" s="4">
        <f t="shared" si="222"/>
        <v>176.44641877197608</v>
      </c>
      <c r="BB240" s="4">
        <f t="shared" si="223"/>
        <v>6.5925206563159646</v>
      </c>
      <c r="BC240" s="4">
        <f t="shared" si="224"/>
        <v>5.5163413295290065</v>
      </c>
      <c r="BD240" s="4">
        <f t="shared" si="225"/>
        <v>18.701382642160937</v>
      </c>
      <c r="BE240" s="4">
        <f t="shared" si="226"/>
        <v>104.26191568878772</v>
      </c>
      <c r="BF240" s="4">
        <f t="shared" si="227"/>
        <v>75.738084311212276</v>
      </c>
      <c r="BG240" s="4">
        <f t="shared" si="228"/>
        <v>284.26191568878772</v>
      </c>
    </row>
    <row r="241" spans="1:59" x14ac:dyDescent="0.2">
      <c r="A241" s="3">
        <f t="shared" si="234"/>
        <v>45528</v>
      </c>
      <c r="B241" s="1">
        <f t="shared" si="229"/>
        <v>2024</v>
      </c>
      <c r="C241" s="1">
        <f t="shared" si="235"/>
        <v>8</v>
      </c>
      <c r="D241" s="1">
        <f t="shared" si="236"/>
        <v>24</v>
      </c>
      <c r="E241" s="1">
        <v>12</v>
      </c>
      <c r="F241" s="1">
        <f t="shared" si="176"/>
        <v>2024</v>
      </c>
      <c r="G241" s="1">
        <f t="shared" si="177"/>
        <v>8</v>
      </c>
      <c r="H241" s="1">
        <f t="shared" si="178"/>
        <v>10</v>
      </c>
      <c r="I241" s="1">
        <f t="shared" si="179"/>
        <v>20</v>
      </c>
      <c r="J241" s="1">
        <f t="shared" si="180"/>
        <v>-13</v>
      </c>
      <c r="K241" s="4">
        <f t="shared" si="181"/>
        <v>9001.9166666666279</v>
      </c>
      <c r="L241" s="4">
        <f t="shared" si="182"/>
        <v>0.2464590463153081</v>
      </c>
      <c r="M241" s="4">
        <f t="shared" si="183"/>
        <v>123.17609598161653</v>
      </c>
      <c r="N241" s="4">
        <f t="shared" si="184"/>
        <v>8.2117397321077679</v>
      </c>
      <c r="O241" s="4">
        <f t="shared" si="185"/>
        <v>10.145073065441101</v>
      </c>
      <c r="P241" s="4">
        <f t="shared" si="186"/>
        <v>10.211739732107766</v>
      </c>
      <c r="Q241" s="4">
        <f t="shared" si="187"/>
        <v>153.1760959816165</v>
      </c>
      <c r="R241" s="4">
        <f t="shared" si="188"/>
        <v>283.35698037873601</v>
      </c>
      <c r="S241" s="4">
        <f t="shared" si="189"/>
        <v>1.6698758638147387E-2</v>
      </c>
      <c r="T241" s="4">
        <f t="shared" si="190"/>
        <v>23.436087142397898</v>
      </c>
      <c r="U241" s="4">
        <f t="shared" si="230"/>
        <v>0.40903688441915248</v>
      </c>
      <c r="V241" s="4">
        <f t="shared" si="191"/>
        <v>-130.18088439711951</v>
      </c>
      <c r="W241" s="4">
        <f t="shared" si="192"/>
        <v>-2.2720850558878487</v>
      </c>
      <c r="X241" s="4">
        <f t="shared" si="193"/>
        <v>-2.2720850558878487</v>
      </c>
      <c r="Y241" s="4">
        <f t="shared" si="194"/>
        <v>-2.2847071056365218</v>
      </c>
      <c r="Z241" s="4">
        <f t="shared" si="195"/>
        <v>-2.2847061039328915</v>
      </c>
      <c r="AA241" s="4">
        <f t="shared" si="196"/>
        <v>-2.2972592319267582</v>
      </c>
      <c r="AB241" s="4">
        <f t="shared" si="197"/>
        <v>-131.62325843686838</v>
      </c>
      <c r="AC241" s="4">
        <f t="shared" si="198"/>
        <v>151.73372194186763</v>
      </c>
      <c r="AD241" s="4">
        <f t="shared" si="199"/>
        <v>2.6482530341911543</v>
      </c>
      <c r="AE241" s="4">
        <f t="shared" si="200"/>
        <v>-1.44237403974887</v>
      </c>
      <c r="AF241" s="4">
        <f t="shared" si="201"/>
        <v>-5.7694961589954801</v>
      </c>
      <c r="AG241" s="4">
        <f t="shared" si="202"/>
        <v>2.6832962143236987</v>
      </c>
      <c r="AH241" s="4">
        <f t="shared" si="203"/>
        <v>153.74154826417913</v>
      </c>
      <c r="AI241" s="4">
        <f t="shared" si="204"/>
        <v>10.249436550945275</v>
      </c>
      <c r="AJ241" s="4">
        <f t="shared" si="205"/>
        <v>0.18948281980172454</v>
      </c>
      <c r="AK241" s="4">
        <f t="shared" si="206"/>
        <v>10.856565864876719</v>
      </c>
      <c r="AL241" s="4">
        <f t="shared" si="207"/>
        <v>0.56545228256263158</v>
      </c>
      <c r="AM241" s="4">
        <f t="shared" si="208"/>
        <v>0.56545228256263158</v>
      </c>
      <c r="AN241" s="4">
        <f t="shared" si="209"/>
        <v>2.2618091302505263</v>
      </c>
      <c r="AO241" s="4">
        <f t="shared" si="210"/>
        <v>8.0313052892460064</v>
      </c>
      <c r="AP241" s="4">
        <f t="shared" si="211"/>
        <v>4</v>
      </c>
      <c r="AQ241" s="4">
        <f t="shared" si="212"/>
        <v>6.2618091302505263</v>
      </c>
      <c r="AR241" s="4">
        <f t="shared" si="213"/>
        <v>12.104363485504175</v>
      </c>
      <c r="AS241" s="4">
        <f t="shared" si="214"/>
        <v>-0.10436348550417307</v>
      </c>
      <c r="AT241" s="4">
        <f t="shared" si="215"/>
        <v>-2.7322296613577917E-2</v>
      </c>
      <c r="AU241" s="4">
        <f t="shared" si="216"/>
        <v>0.66264339751815549</v>
      </c>
      <c r="AV241" s="4">
        <f t="shared" si="217"/>
        <v>1.0970020052100971</v>
      </c>
      <c r="AW241" s="4">
        <f t="shared" si="218"/>
        <v>62.853585015926903</v>
      </c>
      <c r="AX241" s="4">
        <f t="shared" si="219"/>
        <v>2.1151884732886487E-2</v>
      </c>
      <c r="AY241" s="4">
        <f t="shared" si="220"/>
        <v>-0.35908335488813242</v>
      </c>
      <c r="AZ241" s="4">
        <f t="shared" si="221"/>
        <v>3.0827554203836285</v>
      </c>
      <c r="BA241" s="4">
        <f t="shared" si="222"/>
        <v>176.62887485905978</v>
      </c>
      <c r="BB241" s="4">
        <f t="shared" si="223"/>
        <v>6.5738078509360838</v>
      </c>
      <c r="BC241" s="4">
        <f t="shared" si="224"/>
        <v>5.5305556345680911</v>
      </c>
      <c r="BD241" s="4">
        <f t="shared" si="225"/>
        <v>18.678171336440258</v>
      </c>
      <c r="BE241" s="4">
        <f t="shared" si="226"/>
        <v>103.82235251370207</v>
      </c>
      <c r="BF241" s="4">
        <f t="shared" si="227"/>
        <v>76.177647486297928</v>
      </c>
      <c r="BG241" s="4">
        <f t="shared" si="228"/>
        <v>283.82235251370207</v>
      </c>
    </row>
    <row r="242" spans="1:59" x14ac:dyDescent="0.2">
      <c r="A242" s="3">
        <f t="shared" si="234"/>
        <v>45529</v>
      </c>
      <c r="B242" s="1">
        <f t="shared" si="229"/>
        <v>2024</v>
      </c>
      <c r="C242" s="1">
        <f t="shared" si="235"/>
        <v>8</v>
      </c>
      <c r="D242" s="1">
        <f t="shared" si="236"/>
        <v>25</v>
      </c>
      <c r="E242" s="1">
        <v>12</v>
      </c>
      <c r="F242" s="1">
        <f t="shared" si="176"/>
        <v>2024</v>
      </c>
      <c r="G242" s="1">
        <f t="shared" si="177"/>
        <v>8</v>
      </c>
      <c r="H242" s="1">
        <f t="shared" si="178"/>
        <v>10</v>
      </c>
      <c r="I242" s="1">
        <f t="shared" si="179"/>
        <v>20</v>
      </c>
      <c r="J242" s="1">
        <f t="shared" si="180"/>
        <v>-13</v>
      </c>
      <c r="K242" s="4">
        <f t="shared" si="181"/>
        <v>9002.9166666666279</v>
      </c>
      <c r="L242" s="4">
        <f t="shared" si="182"/>
        <v>0.2464864248231794</v>
      </c>
      <c r="M242" s="4">
        <f t="shared" si="183"/>
        <v>124.16174335312098</v>
      </c>
      <c r="N242" s="4">
        <f t="shared" si="184"/>
        <v>8.2774495568747319</v>
      </c>
      <c r="O242" s="4">
        <f t="shared" si="185"/>
        <v>10.210782890208066</v>
      </c>
      <c r="P242" s="4">
        <f t="shared" si="186"/>
        <v>10.277449556874732</v>
      </c>
      <c r="Q242" s="4">
        <f t="shared" si="187"/>
        <v>154.16174335312098</v>
      </c>
      <c r="R242" s="4">
        <f t="shared" si="188"/>
        <v>283.3570269221994</v>
      </c>
      <c r="S242" s="4">
        <f t="shared" si="189"/>
        <v>1.6698757543007071E-2</v>
      </c>
      <c r="T242" s="4">
        <f t="shared" si="190"/>
        <v>23.436086786477297</v>
      </c>
      <c r="U242" s="4">
        <f t="shared" si="230"/>
        <v>0.40903687820716611</v>
      </c>
      <c r="V242" s="4">
        <f t="shared" si="191"/>
        <v>-129.19528356907841</v>
      </c>
      <c r="W242" s="4">
        <f t="shared" si="192"/>
        <v>-2.2548830763281491</v>
      </c>
      <c r="X242" s="4">
        <f t="shared" si="193"/>
        <v>-2.2548830763281491</v>
      </c>
      <c r="Y242" s="4">
        <f t="shared" si="194"/>
        <v>-2.2676894094646189</v>
      </c>
      <c r="Z242" s="4">
        <f t="shared" si="195"/>
        <v>-2.2676883631718883</v>
      </c>
      <c r="AA242" s="4">
        <f t="shared" si="196"/>
        <v>-2.2804261040709823</v>
      </c>
      <c r="AB242" s="4">
        <f t="shared" si="197"/>
        <v>-130.65879125472833</v>
      </c>
      <c r="AC242" s="4">
        <f t="shared" si="198"/>
        <v>152.69823566747107</v>
      </c>
      <c r="AD242" s="4">
        <f t="shared" si="199"/>
        <v>2.6650869743836112</v>
      </c>
      <c r="AE242" s="4">
        <f t="shared" si="200"/>
        <v>-1.4635076856499154</v>
      </c>
      <c r="AF242" s="4">
        <f t="shared" si="201"/>
        <v>-5.8540307425996616</v>
      </c>
      <c r="AG242" s="4">
        <f t="shared" si="202"/>
        <v>2.6992912416556041</v>
      </c>
      <c r="AH242" s="4">
        <f t="shared" si="203"/>
        <v>154.65799582349371</v>
      </c>
      <c r="AI242" s="4">
        <f t="shared" si="204"/>
        <v>10.310533054899581</v>
      </c>
      <c r="AJ242" s="4">
        <f t="shared" si="205"/>
        <v>0.18345498603673749</v>
      </c>
      <c r="AK242" s="4">
        <f t="shared" si="206"/>
        <v>10.511196430536508</v>
      </c>
      <c r="AL242" s="4">
        <f t="shared" si="207"/>
        <v>0.49625247037272402</v>
      </c>
      <c r="AM242" s="4">
        <f t="shared" si="208"/>
        <v>0.49625247037272402</v>
      </c>
      <c r="AN242" s="4">
        <f t="shared" si="209"/>
        <v>1.9850098814908961</v>
      </c>
      <c r="AO242" s="4">
        <f t="shared" si="210"/>
        <v>7.8390406240905577</v>
      </c>
      <c r="AP242" s="4">
        <f t="shared" si="211"/>
        <v>4</v>
      </c>
      <c r="AQ242" s="4">
        <f t="shared" si="212"/>
        <v>5.9850098814908961</v>
      </c>
      <c r="AR242" s="4">
        <f t="shared" si="213"/>
        <v>12.099750164691516</v>
      </c>
      <c r="AS242" s="4">
        <f t="shared" si="214"/>
        <v>-9.9750164691515764E-2</v>
      </c>
      <c r="AT242" s="4">
        <f t="shared" si="215"/>
        <v>-2.6114532049103158E-2</v>
      </c>
      <c r="AU242" s="4">
        <f t="shared" si="216"/>
        <v>0.66264339751815549</v>
      </c>
      <c r="AV242" s="4">
        <f t="shared" si="217"/>
        <v>1.0910349957957652</v>
      </c>
      <c r="AW242" s="4">
        <f t="shared" si="218"/>
        <v>62.511700560170866</v>
      </c>
      <c r="AX242" s="4">
        <f t="shared" si="219"/>
        <v>2.024010106633942E-2</v>
      </c>
      <c r="AY242" s="4">
        <f t="shared" si="220"/>
        <v>-0.36332203479938352</v>
      </c>
      <c r="AZ242" s="4">
        <f t="shared" si="221"/>
        <v>3.0859417430407947</v>
      </c>
      <c r="BA242" s="4">
        <f t="shared" si="222"/>
        <v>176.81143769948233</v>
      </c>
      <c r="BB242" s="4">
        <f t="shared" si="223"/>
        <v>6.5549960263167328</v>
      </c>
      <c r="BC242" s="4">
        <f t="shared" si="224"/>
        <v>5.5447541383747829</v>
      </c>
      <c r="BD242" s="4">
        <f t="shared" si="225"/>
        <v>18.65474619100825</v>
      </c>
      <c r="BE242" s="4">
        <f t="shared" si="226"/>
        <v>103.37944483682828</v>
      </c>
      <c r="BF242" s="4">
        <f t="shared" si="227"/>
        <v>76.620555163171716</v>
      </c>
      <c r="BG242" s="4">
        <f t="shared" si="228"/>
        <v>283.37944483682827</v>
      </c>
    </row>
    <row r="243" spans="1:59" x14ac:dyDescent="0.2">
      <c r="A243" s="3">
        <f t="shared" si="234"/>
        <v>45530</v>
      </c>
      <c r="B243" s="1">
        <f t="shared" si="229"/>
        <v>2024</v>
      </c>
      <c r="C243" s="1">
        <f t="shared" si="235"/>
        <v>8</v>
      </c>
      <c r="D243" s="1">
        <f t="shared" si="236"/>
        <v>26</v>
      </c>
      <c r="E243" s="1">
        <v>12</v>
      </c>
      <c r="F243" s="1">
        <f t="shared" si="176"/>
        <v>2024</v>
      </c>
      <c r="G243" s="1">
        <f t="shared" si="177"/>
        <v>8</v>
      </c>
      <c r="H243" s="1">
        <f t="shared" si="178"/>
        <v>10</v>
      </c>
      <c r="I243" s="1">
        <f t="shared" si="179"/>
        <v>20</v>
      </c>
      <c r="J243" s="1">
        <f t="shared" si="180"/>
        <v>-13</v>
      </c>
      <c r="K243" s="4">
        <f t="shared" si="181"/>
        <v>9003.9166666666279</v>
      </c>
      <c r="L243" s="4">
        <f t="shared" si="182"/>
        <v>0.24651380333105072</v>
      </c>
      <c r="M243" s="4">
        <f t="shared" si="183"/>
        <v>125.14739072415978</v>
      </c>
      <c r="N243" s="4">
        <f t="shared" si="184"/>
        <v>8.3431593816106524</v>
      </c>
      <c r="O243" s="4">
        <f t="shared" si="185"/>
        <v>10.276492714943986</v>
      </c>
      <c r="P243" s="4">
        <f t="shared" si="186"/>
        <v>10.343159381610654</v>
      </c>
      <c r="Q243" s="4">
        <f t="shared" si="187"/>
        <v>155.14739072415981</v>
      </c>
      <c r="R243" s="4">
        <f t="shared" si="188"/>
        <v>283.35707346566278</v>
      </c>
      <c r="S243" s="4">
        <f t="shared" si="189"/>
        <v>1.6698756447866756E-2</v>
      </c>
      <c r="T243" s="4">
        <f t="shared" si="190"/>
        <v>23.436086430556696</v>
      </c>
      <c r="U243" s="4">
        <f t="shared" si="230"/>
        <v>0.40903687199517974</v>
      </c>
      <c r="V243" s="4">
        <f t="shared" si="191"/>
        <v>-128.20968274150297</v>
      </c>
      <c r="W243" s="4">
        <f t="shared" si="192"/>
        <v>-2.2376810967765768</v>
      </c>
      <c r="X243" s="4">
        <f t="shared" si="193"/>
        <v>-2.2376810967765768</v>
      </c>
      <c r="Y243" s="4">
        <f t="shared" si="194"/>
        <v>-2.2506680438200832</v>
      </c>
      <c r="Z243" s="4">
        <f t="shared" si="195"/>
        <v>-2.2506669525563128</v>
      </c>
      <c r="AA243" s="4">
        <f t="shared" si="196"/>
        <v>-2.2635857153362027</v>
      </c>
      <c r="AB243" s="4">
        <f t="shared" si="197"/>
        <v>-129.6939080548658</v>
      </c>
      <c r="AC243" s="4">
        <f t="shared" si="198"/>
        <v>153.66316541079698</v>
      </c>
      <c r="AD243" s="4">
        <f t="shared" si="199"/>
        <v>2.6819281754550723</v>
      </c>
      <c r="AE243" s="4">
        <f t="shared" si="200"/>
        <v>-1.4842253133628276</v>
      </c>
      <c r="AF243" s="4">
        <f t="shared" si="201"/>
        <v>-5.9369012534513104</v>
      </c>
      <c r="AG243" s="4">
        <f t="shared" si="202"/>
        <v>2.715257272467777</v>
      </c>
      <c r="AH243" s="4">
        <f t="shared" si="203"/>
        <v>155.57278200460703</v>
      </c>
      <c r="AI243" s="4">
        <f t="shared" si="204"/>
        <v>10.371518800307136</v>
      </c>
      <c r="AJ243" s="4">
        <f t="shared" si="205"/>
        <v>0.17737873754479577</v>
      </c>
      <c r="AK243" s="4">
        <f t="shared" si="206"/>
        <v>10.163053036675516</v>
      </c>
      <c r="AL243" s="4">
        <f t="shared" si="207"/>
        <v>0.42539128044722929</v>
      </c>
      <c r="AM243" s="4">
        <f t="shared" si="208"/>
        <v>0.42539128044722929</v>
      </c>
      <c r="AN243" s="4">
        <f t="shared" si="209"/>
        <v>1.7015651217889172</v>
      </c>
      <c r="AO243" s="4">
        <f t="shared" si="210"/>
        <v>7.6384663752402275</v>
      </c>
      <c r="AP243" s="4">
        <f t="shared" si="211"/>
        <v>4</v>
      </c>
      <c r="AQ243" s="4">
        <f t="shared" si="212"/>
        <v>5.7015651217889172</v>
      </c>
      <c r="AR243" s="4">
        <f t="shared" si="213"/>
        <v>12.095026085363148</v>
      </c>
      <c r="AS243" s="4">
        <f t="shared" si="214"/>
        <v>-9.5026085363150159E-2</v>
      </c>
      <c r="AT243" s="4">
        <f t="shared" si="215"/>
        <v>-2.4877770973022427E-2</v>
      </c>
      <c r="AU243" s="4">
        <f t="shared" si="216"/>
        <v>0.66264339751815549</v>
      </c>
      <c r="AV243" s="4">
        <f t="shared" si="217"/>
        <v>1.085017123730607</v>
      </c>
      <c r="AW243" s="4">
        <f t="shared" si="218"/>
        <v>62.166901889187621</v>
      </c>
      <c r="AX243" s="4">
        <f t="shared" si="219"/>
        <v>1.9303132561718526E-2</v>
      </c>
      <c r="AY243" s="4">
        <f t="shared" si="220"/>
        <v>-0.36758095764322563</v>
      </c>
      <c r="AZ243" s="4">
        <f t="shared" si="221"/>
        <v>3.0891268844151845</v>
      </c>
      <c r="BA243" s="4">
        <f t="shared" si="222"/>
        <v>176.99393285738736</v>
      </c>
      <c r="BB243" s="4">
        <f t="shared" si="223"/>
        <v>6.5360893074465736</v>
      </c>
      <c r="BC243" s="4">
        <f t="shared" si="224"/>
        <v>5.5589367779165748</v>
      </c>
      <c r="BD243" s="4">
        <f t="shared" si="225"/>
        <v>18.631115392809722</v>
      </c>
      <c r="BE243" s="4">
        <f t="shared" si="226"/>
        <v>102.93330220932481</v>
      </c>
      <c r="BF243" s="4">
        <f t="shared" si="227"/>
        <v>77.066697790675192</v>
      </c>
      <c r="BG243" s="4">
        <f t="shared" si="228"/>
        <v>282.93330220932478</v>
      </c>
    </row>
    <row r="244" spans="1:59" x14ac:dyDescent="0.2">
      <c r="A244" s="3">
        <f t="shared" si="234"/>
        <v>45531</v>
      </c>
      <c r="B244" s="1">
        <f t="shared" si="229"/>
        <v>2024</v>
      </c>
      <c r="C244" s="1">
        <f t="shared" si="235"/>
        <v>8</v>
      </c>
      <c r="D244" s="1">
        <f t="shared" si="236"/>
        <v>27</v>
      </c>
      <c r="E244" s="1">
        <v>12</v>
      </c>
      <c r="F244" s="1">
        <f t="shared" si="176"/>
        <v>2024</v>
      </c>
      <c r="G244" s="1">
        <f t="shared" si="177"/>
        <v>8</v>
      </c>
      <c r="H244" s="1">
        <f t="shared" si="178"/>
        <v>10</v>
      </c>
      <c r="I244" s="1">
        <f t="shared" si="179"/>
        <v>20</v>
      </c>
      <c r="J244" s="1">
        <f t="shared" si="180"/>
        <v>-13</v>
      </c>
      <c r="K244" s="4">
        <f t="shared" si="181"/>
        <v>9004.9166666666279</v>
      </c>
      <c r="L244" s="4">
        <f t="shared" si="182"/>
        <v>0.24654118183892204</v>
      </c>
      <c r="M244" s="4">
        <f t="shared" si="183"/>
        <v>126.13303809612989</v>
      </c>
      <c r="N244" s="4">
        <f t="shared" si="184"/>
        <v>8.4088692064086601</v>
      </c>
      <c r="O244" s="4">
        <f t="shared" si="185"/>
        <v>10.342202539741994</v>
      </c>
      <c r="P244" s="4">
        <f t="shared" si="186"/>
        <v>10.40886920640866</v>
      </c>
      <c r="Q244" s="4">
        <f t="shared" si="187"/>
        <v>156.13303809612989</v>
      </c>
      <c r="R244" s="4">
        <f t="shared" si="188"/>
        <v>283.35712000912616</v>
      </c>
      <c r="S244" s="4">
        <f t="shared" si="189"/>
        <v>1.6698755352726441E-2</v>
      </c>
      <c r="T244" s="4">
        <f t="shared" si="190"/>
        <v>23.436086074636094</v>
      </c>
      <c r="U244" s="4">
        <f t="shared" si="230"/>
        <v>0.40903686578319337</v>
      </c>
      <c r="V244" s="4">
        <f t="shared" si="191"/>
        <v>-127.22408191299627</v>
      </c>
      <c r="W244" s="4">
        <f t="shared" si="192"/>
        <v>-2.2204791172087508</v>
      </c>
      <c r="X244" s="4">
        <f t="shared" si="193"/>
        <v>-2.2204791172087508</v>
      </c>
      <c r="Y244" s="4">
        <f t="shared" si="194"/>
        <v>-2.2336429544319429</v>
      </c>
      <c r="Z244" s="4">
        <f t="shared" si="195"/>
        <v>-2.2336418178880679</v>
      </c>
      <c r="AA244" s="4">
        <f t="shared" si="196"/>
        <v>-2.2467379569139827</v>
      </c>
      <c r="AB244" s="4">
        <f t="shared" si="197"/>
        <v>-128.72860260301661</v>
      </c>
      <c r="AC244" s="4">
        <f t="shared" si="198"/>
        <v>154.62851740610955</v>
      </c>
      <c r="AD244" s="4">
        <f t="shared" si="199"/>
        <v>2.6987767462139733</v>
      </c>
      <c r="AE244" s="4">
        <f t="shared" si="200"/>
        <v>-1.5045206900203425</v>
      </c>
      <c r="AF244" s="4">
        <f t="shared" si="201"/>
        <v>-6.01808276008137</v>
      </c>
      <c r="AG244" s="4">
        <f t="shared" si="202"/>
        <v>2.7311953982139232</v>
      </c>
      <c r="AH244" s="4">
        <f t="shared" si="203"/>
        <v>156.48596934321003</v>
      </c>
      <c r="AI244" s="4">
        <f t="shared" si="204"/>
        <v>10.432397956214002</v>
      </c>
      <c r="AJ244" s="4">
        <f t="shared" si="205"/>
        <v>0.17125562509874001</v>
      </c>
      <c r="AK244" s="4">
        <f t="shared" si="206"/>
        <v>9.8122245360324953</v>
      </c>
      <c r="AL244" s="4">
        <f t="shared" si="207"/>
        <v>0.35293124708013579</v>
      </c>
      <c r="AM244" s="4">
        <f t="shared" si="208"/>
        <v>0.35293124708013579</v>
      </c>
      <c r="AN244" s="4">
        <f t="shared" si="209"/>
        <v>1.4117249883205432</v>
      </c>
      <c r="AO244" s="4">
        <f t="shared" si="210"/>
        <v>7.4298077484019132</v>
      </c>
      <c r="AP244" s="4">
        <f t="shared" si="211"/>
        <v>4</v>
      </c>
      <c r="AQ244" s="4">
        <f t="shared" si="212"/>
        <v>5.4117249883205432</v>
      </c>
      <c r="AR244" s="4">
        <f t="shared" si="213"/>
        <v>12.090195416472008</v>
      </c>
      <c r="AS244" s="4">
        <f t="shared" si="214"/>
        <v>-9.0195416472008461E-2</v>
      </c>
      <c r="AT244" s="4">
        <f t="shared" si="215"/>
        <v>-2.3613104814661133E-2</v>
      </c>
      <c r="AU244" s="4">
        <f t="shared" si="216"/>
        <v>0.66264339751815549</v>
      </c>
      <c r="AV244" s="4">
        <f t="shared" si="217"/>
        <v>1.0789497838844895</v>
      </c>
      <c r="AW244" s="4">
        <f t="shared" si="218"/>
        <v>61.819268923133535</v>
      </c>
      <c r="AX244" s="4">
        <f t="shared" si="219"/>
        <v>1.8341808987175658E-2</v>
      </c>
      <c r="AY244" s="4">
        <f t="shared" si="220"/>
        <v>-0.37185850013397598</v>
      </c>
      <c r="AZ244" s="4">
        <f t="shared" si="221"/>
        <v>3.0923078963460178</v>
      </c>
      <c r="BA244" s="4">
        <f t="shared" si="222"/>
        <v>177.17619141560485</v>
      </c>
      <c r="BB244" s="4">
        <f t="shared" si="223"/>
        <v>6.517091705418335</v>
      </c>
      <c r="BC244" s="4">
        <f t="shared" si="224"/>
        <v>5.5731037110536734</v>
      </c>
      <c r="BD244" s="4">
        <f t="shared" si="225"/>
        <v>18.607287121890344</v>
      </c>
      <c r="BE244" s="4">
        <f t="shared" si="226"/>
        <v>102.48403365398396</v>
      </c>
      <c r="BF244" s="4">
        <f t="shared" si="227"/>
        <v>77.515966346016043</v>
      </c>
      <c r="BG244" s="4">
        <f t="shared" si="228"/>
        <v>282.48403365398394</v>
      </c>
    </row>
    <row r="245" spans="1:59" x14ac:dyDescent="0.2">
      <c r="A245" s="3">
        <f t="shared" si="234"/>
        <v>45532</v>
      </c>
      <c r="B245" s="1">
        <f t="shared" si="229"/>
        <v>2024</v>
      </c>
      <c r="C245" s="1">
        <f t="shared" si="235"/>
        <v>8</v>
      </c>
      <c r="D245" s="1">
        <f t="shared" si="236"/>
        <v>28</v>
      </c>
      <c r="E245" s="1">
        <v>12</v>
      </c>
      <c r="F245" s="1">
        <f t="shared" si="176"/>
        <v>2024</v>
      </c>
      <c r="G245" s="1">
        <f t="shared" si="177"/>
        <v>8</v>
      </c>
      <c r="H245" s="1">
        <f t="shared" si="178"/>
        <v>10</v>
      </c>
      <c r="I245" s="1">
        <f t="shared" si="179"/>
        <v>20</v>
      </c>
      <c r="J245" s="1">
        <f t="shared" si="180"/>
        <v>-13</v>
      </c>
      <c r="K245" s="4">
        <f t="shared" si="181"/>
        <v>9005.9166666666279</v>
      </c>
      <c r="L245" s="4">
        <f t="shared" si="182"/>
        <v>0.24656856034679336</v>
      </c>
      <c r="M245" s="4">
        <f t="shared" si="183"/>
        <v>127.11868546763435</v>
      </c>
      <c r="N245" s="4">
        <f t="shared" si="184"/>
        <v>8.4745790311756242</v>
      </c>
      <c r="O245" s="4">
        <f t="shared" si="185"/>
        <v>10.407912364508958</v>
      </c>
      <c r="P245" s="4">
        <f t="shared" si="186"/>
        <v>10.474579031175622</v>
      </c>
      <c r="Q245" s="4">
        <f t="shared" si="187"/>
        <v>157.11868546763435</v>
      </c>
      <c r="R245" s="4">
        <f t="shared" si="188"/>
        <v>283.35716655258955</v>
      </c>
      <c r="S245" s="4">
        <f t="shared" si="189"/>
        <v>1.6698754257586126E-2</v>
      </c>
      <c r="T245" s="4">
        <f t="shared" si="190"/>
        <v>23.436085718715489</v>
      </c>
      <c r="U245" s="4">
        <f t="shared" si="230"/>
        <v>0.40903685957120695</v>
      </c>
      <c r="V245" s="4">
        <f t="shared" si="191"/>
        <v>-126.2384810849552</v>
      </c>
      <c r="W245" s="4">
        <f t="shared" si="192"/>
        <v>-2.2032771376490516</v>
      </c>
      <c r="X245" s="4">
        <f t="shared" si="193"/>
        <v>-2.2032771376490516</v>
      </c>
      <c r="Y245" s="4">
        <f t="shared" si="194"/>
        <v>-2.2166140880400969</v>
      </c>
      <c r="Z245" s="4">
        <f t="shared" si="195"/>
        <v>-2.216612905981719</v>
      </c>
      <c r="AA245" s="4">
        <f t="shared" si="196"/>
        <v>-2.229882721882416</v>
      </c>
      <c r="AB245" s="4">
        <f t="shared" si="197"/>
        <v>-127.76286877300677</v>
      </c>
      <c r="AC245" s="4">
        <f t="shared" si="198"/>
        <v>155.59429777958277</v>
      </c>
      <c r="AD245" s="4">
        <f t="shared" si="199"/>
        <v>2.7156327935822215</v>
      </c>
      <c r="AE245" s="4">
        <f t="shared" si="200"/>
        <v>-1.5243876880515757</v>
      </c>
      <c r="AF245" s="4">
        <f t="shared" si="201"/>
        <v>-6.0975507522063026</v>
      </c>
      <c r="AG245" s="4">
        <f t="shared" si="202"/>
        <v>2.7471067372382034</v>
      </c>
      <c r="AH245" s="4">
        <f t="shared" si="203"/>
        <v>157.39762191570307</v>
      </c>
      <c r="AI245" s="4">
        <f t="shared" si="204"/>
        <v>10.493174794380204</v>
      </c>
      <c r="AJ245" s="4">
        <f t="shared" si="205"/>
        <v>0.16508720148595019</v>
      </c>
      <c r="AK245" s="4">
        <f t="shared" si="206"/>
        <v>9.4587998967707989</v>
      </c>
      <c r="AL245" s="4">
        <f t="shared" si="207"/>
        <v>0.27893644806871976</v>
      </c>
      <c r="AM245" s="4">
        <f t="shared" si="208"/>
        <v>0.27893644806871976</v>
      </c>
      <c r="AN245" s="4">
        <f t="shared" si="209"/>
        <v>1.115745792274879</v>
      </c>
      <c r="AO245" s="4">
        <f t="shared" si="210"/>
        <v>7.2132965444811816</v>
      </c>
      <c r="AP245" s="4">
        <f t="shared" si="211"/>
        <v>4</v>
      </c>
      <c r="AQ245" s="4">
        <f t="shared" si="212"/>
        <v>5.115745792274879</v>
      </c>
      <c r="AR245" s="4">
        <f t="shared" si="213"/>
        <v>12.085262429871248</v>
      </c>
      <c r="AS245" s="4">
        <f t="shared" si="214"/>
        <v>-8.5262429871246326E-2</v>
      </c>
      <c r="AT245" s="4">
        <f t="shared" si="215"/>
        <v>-2.2321651942560198E-2</v>
      </c>
      <c r="AU245" s="4">
        <f t="shared" si="216"/>
        <v>0.66264339751815549</v>
      </c>
      <c r="AV245" s="4">
        <f t="shared" si="217"/>
        <v>1.0728343850397115</v>
      </c>
      <c r="AW245" s="4">
        <f t="shared" si="218"/>
        <v>61.468882379288573</v>
      </c>
      <c r="AX245" s="4">
        <f t="shared" si="219"/>
        <v>1.7356993914230703E-2</v>
      </c>
      <c r="AY245" s="4">
        <f t="shared" si="220"/>
        <v>-0.37615304321922494</v>
      </c>
      <c r="AZ245" s="4">
        <f t="shared" si="221"/>
        <v>3.0954819255043273</v>
      </c>
      <c r="BA245" s="4">
        <f t="shared" si="222"/>
        <v>177.35804989042745</v>
      </c>
      <c r="BB245" s="4">
        <f t="shared" si="223"/>
        <v>6.4980071204887917</v>
      </c>
      <c r="BC245" s="4">
        <f t="shared" si="224"/>
        <v>5.5872553093824564</v>
      </c>
      <c r="BD245" s="4">
        <f t="shared" si="225"/>
        <v>18.58326955036004</v>
      </c>
      <c r="BE245" s="4">
        <f t="shared" si="226"/>
        <v>102.0317476816915</v>
      </c>
      <c r="BF245" s="4">
        <f t="shared" si="227"/>
        <v>77.968252318308501</v>
      </c>
      <c r="BG245" s="4">
        <f t="shared" si="228"/>
        <v>282.03174768169151</v>
      </c>
    </row>
    <row r="246" spans="1:59" x14ac:dyDescent="0.2">
      <c r="A246" s="3">
        <f t="shared" si="234"/>
        <v>45533</v>
      </c>
      <c r="B246" s="1">
        <f t="shared" si="229"/>
        <v>2024</v>
      </c>
      <c r="C246" s="1">
        <f t="shared" si="235"/>
        <v>8</v>
      </c>
      <c r="D246" s="1">
        <f t="shared" si="236"/>
        <v>29</v>
      </c>
      <c r="E246" s="1">
        <v>12</v>
      </c>
      <c r="F246" s="1">
        <f t="shared" si="176"/>
        <v>2024</v>
      </c>
      <c r="G246" s="1">
        <f t="shared" si="177"/>
        <v>8</v>
      </c>
      <c r="H246" s="1">
        <f t="shared" si="178"/>
        <v>10</v>
      </c>
      <c r="I246" s="1">
        <f t="shared" si="179"/>
        <v>20</v>
      </c>
      <c r="J246" s="1">
        <f t="shared" si="180"/>
        <v>-13</v>
      </c>
      <c r="K246" s="4">
        <f t="shared" si="181"/>
        <v>9006.9166666666279</v>
      </c>
      <c r="L246" s="4">
        <f t="shared" si="182"/>
        <v>0.24659593885466469</v>
      </c>
      <c r="M246" s="4">
        <f t="shared" si="183"/>
        <v>128.10433283913881</v>
      </c>
      <c r="N246" s="4">
        <f t="shared" si="184"/>
        <v>8.5402888559425865</v>
      </c>
      <c r="O246" s="4">
        <f t="shared" si="185"/>
        <v>10.47362218927592</v>
      </c>
      <c r="P246" s="4">
        <f t="shared" si="186"/>
        <v>10.540288855942585</v>
      </c>
      <c r="Q246" s="4">
        <f t="shared" si="187"/>
        <v>158.10433283913878</v>
      </c>
      <c r="R246" s="4">
        <f t="shared" si="188"/>
        <v>283.35721309605293</v>
      </c>
      <c r="S246" s="4">
        <f t="shared" si="189"/>
        <v>1.669875316244581E-2</v>
      </c>
      <c r="T246" s="4">
        <f t="shared" si="190"/>
        <v>23.436085362794888</v>
      </c>
      <c r="U246" s="4">
        <f t="shared" si="230"/>
        <v>0.40903685335922058</v>
      </c>
      <c r="V246" s="4">
        <f t="shared" si="191"/>
        <v>-125.25288025691415</v>
      </c>
      <c r="W246" s="4">
        <f t="shared" si="192"/>
        <v>-2.1860751580893529</v>
      </c>
      <c r="X246" s="4">
        <f t="shared" si="193"/>
        <v>-2.1860751580893529</v>
      </c>
      <c r="Y246" s="4">
        <f t="shared" si="194"/>
        <v>-2.1995813923315919</v>
      </c>
      <c r="Z246" s="4">
        <f t="shared" si="195"/>
        <v>-2.1995801646005919</v>
      </c>
      <c r="AA246" s="4">
        <f t="shared" si="196"/>
        <v>-2.2130199051599635</v>
      </c>
      <c r="AB246" s="4">
        <f t="shared" si="197"/>
        <v>-126.79670054410762</v>
      </c>
      <c r="AC246" s="4">
        <f t="shared" si="198"/>
        <v>156.56051255194529</v>
      </c>
      <c r="AD246" s="4">
        <f t="shared" si="199"/>
        <v>2.7324964226413551</v>
      </c>
      <c r="AE246" s="4">
        <f t="shared" si="200"/>
        <v>-1.5438202871934834</v>
      </c>
      <c r="AF246" s="4">
        <f t="shared" si="201"/>
        <v>-6.1752811487739336</v>
      </c>
      <c r="AG246" s="4">
        <f t="shared" si="202"/>
        <v>2.7629924337875957</v>
      </c>
      <c r="AH246" s="4">
        <f t="shared" si="203"/>
        <v>158.3078052826088</v>
      </c>
      <c r="AI246" s="4">
        <f t="shared" si="204"/>
        <v>10.553853685507253</v>
      </c>
      <c r="AJ246" s="4">
        <f t="shared" si="205"/>
        <v>0.15887502144251864</v>
      </c>
      <c r="AK246" s="4">
        <f t="shared" si="206"/>
        <v>9.1028681987067745</v>
      </c>
      <c r="AL246" s="4">
        <f t="shared" si="207"/>
        <v>0.20347244347001947</v>
      </c>
      <c r="AM246" s="4">
        <f t="shared" si="208"/>
        <v>0.20347244347001947</v>
      </c>
      <c r="AN246" s="4">
        <f t="shared" si="209"/>
        <v>0.81388977388007788</v>
      </c>
      <c r="AO246" s="4">
        <f t="shared" si="210"/>
        <v>6.9891709226540115</v>
      </c>
      <c r="AP246" s="4">
        <f t="shared" si="211"/>
        <v>4</v>
      </c>
      <c r="AQ246" s="4">
        <f t="shared" si="212"/>
        <v>4.8138897738800779</v>
      </c>
      <c r="AR246" s="4">
        <f t="shared" si="213"/>
        <v>12.080231496231335</v>
      </c>
      <c r="AS246" s="4">
        <f t="shared" si="214"/>
        <v>-8.0231496231332855E-2</v>
      </c>
      <c r="AT246" s="4">
        <f t="shared" si="215"/>
        <v>-2.1004556595572706E-2</v>
      </c>
      <c r="AU246" s="4">
        <f t="shared" si="216"/>
        <v>0.66264339751815549</v>
      </c>
      <c r="AV246" s="4">
        <f t="shared" si="217"/>
        <v>1.0666723500436004</v>
      </c>
      <c r="AW246" s="4">
        <f t="shared" si="218"/>
        <v>61.115823780799495</v>
      </c>
      <c r="AX246" s="4">
        <f t="shared" si="219"/>
        <v>1.6349583864451327E-2</v>
      </c>
      <c r="AY246" s="4">
        <f t="shared" si="220"/>
        <v>-0.38046297299836324</v>
      </c>
      <c r="AZ246" s="4">
        <f t="shared" si="221"/>
        <v>3.0986462118047982</v>
      </c>
      <c r="BA246" s="4">
        <f t="shared" si="222"/>
        <v>177.53935014061551</v>
      </c>
      <c r="BB246" s="4">
        <f t="shared" si="223"/>
        <v>6.4788393451461754</v>
      </c>
      <c r="BC246" s="4">
        <f t="shared" si="224"/>
        <v>5.6013921510851592</v>
      </c>
      <c r="BD246" s="4">
        <f t="shared" si="225"/>
        <v>18.559070841377512</v>
      </c>
      <c r="BE246" s="4">
        <f t="shared" si="226"/>
        <v>101.57655230600373</v>
      </c>
      <c r="BF246" s="4">
        <f t="shared" si="227"/>
        <v>78.423447693996266</v>
      </c>
      <c r="BG246" s="4">
        <f t="shared" si="228"/>
        <v>281.57655230600375</v>
      </c>
    </row>
    <row r="247" spans="1:59" x14ac:dyDescent="0.2">
      <c r="A247" s="3">
        <f t="shared" si="234"/>
        <v>45534</v>
      </c>
      <c r="B247" s="1">
        <f t="shared" si="229"/>
        <v>2024</v>
      </c>
      <c r="C247" s="1">
        <f t="shared" si="235"/>
        <v>8</v>
      </c>
      <c r="D247" s="1">
        <f t="shared" si="236"/>
        <v>30</v>
      </c>
      <c r="E247" s="1">
        <v>12</v>
      </c>
      <c r="F247" s="1">
        <f t="shared" si="176"/>
        <v>2024</v>
      </c>
      <c r="G247" s="1">
        <f t="shared" si="177"/>
        <v>8</v>
      </c>
      <c r="H247" s="1">
        <f t="shared" si="178"/>
        <v>10</v>
      </c>
      <c r="I247" s="1">
        <f t="shared" si="179"/>
        <v>20</v>
      </c>
      <c r="J247" s="1">
        <f t="shared" si="180"/>
        <v>-13</v>
      </c>
      <c r="K247" s="4">
        <f t="shared" si="181"/>
        <v>9007.9166666666279</v>
      </c>
      <c r="L247" s="4">
        <f t="shared" si="182"/>
        <v>0.24662331736253601</v>
      </c>
      <c r="M247" s="4">
        <f t="shared" si="183"/>
        <v>129.08998021064326</v>
      </c>
      <c r="N247" s="4">
        <f t="shared" si="184"/>
        <v>8.6059986807095505</v>
      </c>
      <c r="O247" s="4">
        <f t="shared" si="185"/>
        <v>10.539332014042884</v>
      </c>
      <c r="P247" s="4">
        <f t="shared" si="186"/>
        <v>10.605998680709551</v>
      </c>
      <c r="Q247" s="4">
        <f t="shared" si="187"/>
        <v>159.08998021064326</v>
      </c>
      <c r="R247" s="4">
        <f t="shared" si="188"/>
        <v>283.35725963951631</v>
      </c>
      <c r="S247" s="4">
        <f t="shared" si="189"/>
        <v>1.6698752067305499E-2</v>
      </c>
      <c r="T247" s="4">
        <f t="shared" si="190"/>
        <v>23.436085006874286</v>
      </c>
      <c r="U247" s="4">
        <f t="shared" si="230"/>
        <v>0.40903684714723421</v>
      </c>
      <c r="V247" s="4">
        <f t="shared" si="191"/>
        <v>-124.26727942887305</v>
      </c>
      <c r="W247" s="4">
        <f t="shared" si="192"/>
        <v>-2.1688731785296533</v>
      </c>
      <c r="X247" s="4">
        <f t="shared" si="193"/>
        <v>-2.1688731785296533</v>
      </c>
      <c r="Y247" s="4">
        <f t="shared" si="194"/>
        <v>-2.1825448159973986</v>
      </c>
      <c r="Z247" s="4">
        <f t="shared" si="195"/>
        <v>-2.1825435425133697</v>
      </c>
      <c r="AA247" s="4">
        <f t="shared" si="196"/>
        <v>-2.1961494035784734</v>
      </c>
      <c r="AB247" s="4">
        <f t="shared" si="197"/>
        <v>-125.83009200521946</v>
      </c>
      <c r="AC247" s="4">
        <f t="shared" si="198"/>
        <v>157.52716763429686</v>
      </c>
      <c r="AD247" s="4">
        <f t="shared" si="199"/>
        <v>2.749367736559527</v>
      </c>
      <c r="AE247" s="4">
        <f t="shared" si="200"/>
        <v>-1.5628125763464027</v>
      </c>
      <c r="AF247" s="4">
        <f t="shared" si="201"/>
        <v>-6.2512503053856108</v>
      </c>
      <c r="AG247" s="4">
        <f t="shared" si="202"/>
        <v>2.7788536569270725</v>
      </c>
      <c r="AH247" s="4">
        <f t="shared" si="203"/>
        <v>159.21658642641606</v>
      </c>
      <c r="AI247" s="4">
        <f t="shared" si="204"/>
        <v>10.614439095094404</v>
      </c>
      <c r="AJ247" s="4">
        <f t="shared" si="205"/>
        <v>0.15262064165457939</v>
      </c>
      <c r="AK247" s="4">
        <f t="shared" si="206"/>
        <v>8.7445186333859279</v>
      </c>
      <c r="AL247" s="4">
        <f t="shared" si="207"/>
        <v>0.12660621577279585</v>
      </c>
      <c r="AM247" s="4">
        <f t="shared" si="208"/>
        <v>0.12660621577279585</v>
      </c>
      <c r="AN247" s="4">
        <f t="shared" si="209"/>
        <v>0.5064248630911834</v>
      </c>
      <c r="AO247" s="4">
        <f t="shared" si="210"/>
        <v>6.7576751684767942</v>
      </c>
      <c r="AP247" s="4">
        <f t="shared" si="211"/>
        <v>4</v>
      </c>
      <c r="AQ247" s="4">
        <f t="shared" si="212"/>
        <v>4.5064248630911834</v>
      </c>
      <c r="AR247" s="4">
        <f t="shared" si="213"/>
        <v>12.07510708105152</v>
      </c>
      <c r="AS247" s="4">
        <f t="shared" si="214"/>
        <v>-7.5107081051520197E-2</v>
      </c>
      <c r="AT247" s="4">
        <f t="shared" si="215"/>
        <v>-1.9662987838669085E-2</v>
      </c>
      <c r="AU247" s="4">
        <f t="shared" si="216"/>
        <v>0.66264339751815549</v>
      </c>
      <c r="AV247" s="4">
        <f t="shared" si="217"/>
        <v>1.0604651159831635</v>
      </c>
      <c r="AW247" s="4">
        <f t="shared" si="218"/>
        <v>60.760175466686611</v>
      </c>
      <c r="AX247" s="4">
        <f t="shared" si="219"/>
        <v>1.5320507422577886E-2</v>
      </c>
      <c r="AY247" s="4">
        <f t="shared" si="220"/>
        <v>-0.38478668159948781</v>
      </c>
      <c r="AZ247" s="4">
        <f t="shared" si="221"/>
        <v>3.1017980866852648</v>
      </c>
      <c r="BA247" s="4">
        <f t="shared" si="222"/>
        <v>177.71993926881953</v>
      </c>
      <c r="BB247" s="4">
        <f t="shared" si="223"/>
        <v>6.4595920674853753</v>
      </c>
      <c r="BC247" s="4">
        <f t="shared" si="224"/>
        <v>5.6155150135661449</v>
      </c>
      <c r="BD247" s="4">
        <f t="shared" si="225"/>
        <v>18.534699148536895</v>
      </c>
      <c r="BE247" s="4">
        <f t="shared" si="226"/>
        <v>101.11855506312027</v>
      </c>
      <c r="BF247" s="4">
        <f t="shared" si="227"/>
        <v>78.881444936879731</v>
      </c>
      <c r="BG247" s="4">
        <f t="shared" si="228"/>
        <v>281.11855506312025</v>
      </c>
    </row>
    <row r="248" spans="1:59" x14ac:dyDescent="0.2">
      <c r="A248" s="3">
        <f t="shared" si="234"/>
        <v>45535</v>
      </c>
      <c r="B248" s="1">
        <f t="shared" si="229"/>
        <v>2024</v>
      </c>
      <c r="C248" s="1">
        <f t="shared" si="235"/>
        <v>8</v>
      </c>
      <c r="D248" s="1">
        <f t="shared" si="236"/>
        <v>31</v>
      </c>
      <c r="E248" s="1">
        <v>12</v>
      </c>
      <c r="F248" s="1">
        <f t="shared" si="176"/>
        <v>2024</v>
      </c>
      <c r="G248" s="1">
        <f t="shared" si="177"/>
        <v>8</v>
      </c>
      <c r="H248" s="1">
        <f t="shared" si="178"/>
        <v>10</v>
      </c>
      <c r="I248" s="1">
        <f t="shared" si="179"/>
        <v>20</v>
      </c>
      <c r="J248" s="1">
        <f t="shared" si="180"/>
        <v>-13</v>
      </c>
      <c r="K248" s="4">
        <f t="shared" si="181"/>
        <v>9008.9166666666279</v>
      </c>
      <c r="L248" s="4">
        <f t="shared" si="182"/>
        <v>0.24665069587040733</v>
      </c>
      <c r="M248" s="4">
        <f t="shared" si="183"/>
        <v>130.07562758214772</v>
      </c>
      <c r="N248" s="4">
        <f t="shared" si="184"/>
        <v>8.6717085054765146</v>
      </c>
      <c r="O248" s="4">
        <f t="shared" si="185"/>
        <v>10.605041838809848</v>
      </c>
      <c r="P248" s="4">
        <f t="shared" si="186"/>
        <v>10.671708505476516</v>
      </c>
      <c r="Q248" s="4">
        <f t="shared" si="187"/>
        <v>160.07562758214775</v>
      </c>
      <c r="R248" s="4">
        <f t="shared" si="188"/>
        <v>283.3573061829797</v>
      </c>
      <c r="S248" s="4">
        <f t="shared" si="189"/>
        <v>1.6698750972165183E-2</v>
      </c>
      <c r="T248" s="4">
        <f t="shared" si="190"/>
        <v>23.436084650953685</v>
      </c>
      <c r="U248" s="4">
        <f t="shared" si="230"/>
        <v>0.40903684093524784</v>
      </c>
      <c r="V248" s="4">
        <f t="shared" si="191"/>
        <v>-123.28167860083195</v>
      </c>
      <c r="W248" s="4">
        <f t="shared" si="192"/>
        <v>-2.1516711989699537</v>
      </c>
      <c r="X248" s="4">
        <f t="shared" si="193"/>
        <v>-2.1516711989699537</v>
      </c>
      <c r="Y248" s="4">
        <f t="shared" si="194"/>
        <v>-2.1655043087408039</v>
      </c>
      <c r="Z248" s="4">
        <f t="shared" si="195"/>
        <v>-2.1655029895022988</v>
      </c>
      <c r="AA248" s="4">
        <f t="shared" si="196"/>
        <v>-2.1792711159082852</v>
      </c>
      <c r="AB248" s="4">
        <f t="shared" si="197"/>
        <v>-124.86303735630997</v>
      </c>
      <c r="AC248" s="4">
        <f t="shared" si="198"/>
        <v>158.49426882666972</v>
      </c>
      <c r="AD248" s="4">
        <f t="shared" si="199"/>
        <v>2.7662468365663964</v>
      </c>
      <c r="AE248" s="4">
        <f t="shared" si="200"/>
        <v>-1.5813587554780213</v>
      </c>
      <c r="AF248" s="4">
        <f t="shared" si="201"/>
        <v>-6.3254350219120852</v>
      </c>
      <c r="AG248" s="4">
        <f t="shared" si="202"/>
        <v>2.7946915995160957</v>
      </c>
      <c r="AH248" s="4">
        <f t="shared" si="203"/>
        <v>160.12403369293759</v>
      </c>
      <c r="AI248" s="4">
        <f t="shared" si="204"/>
        <v>10.674935579529173</v>
      </c>
      <c r="AJ248" s="4">
        <f t="shared" si="205"/>
        <v>0.14632562076538511</v>
      </c>
      <c r="AK248" s="4">
        <f t="shared" si="206"/>
        <v>8.3838405044884059</v>
      </c>
      <c r="AL248" s="4">
        <f t="shared" si="207"/>
        <v>4.840611078984125E-2</v>
      </c>
      <c r="AM248" s="4">
        <f t="shared" si="208"/>
        <v>4.840611078984125E-2</v>
      </c>
      <c r="AN248" s="4">
        <f t="shared" si="209"/>
        <v>0.193624443159365</v>
      </c>
      <c r="AO248" s="4">
        <f t="shared" si="210"/>
        <v>6.5190594650714502</v>
      </c>
      <c r="AP248" s="4">
        <f t="shared" si="211"/>
        <v>4</v>
      </c>
      <c r="AQ248" s="4">
        <f t="shared" si="212"/>
        <v>4.193624443159365</v>
      </c>
      <c r="AR248" s="4">
        <f t="shared" si="213"/>
        <v>12.069893740719323</v>
      </c>
      <c r="AS248" s="4">
        <f t="shared" si="214"/>
        <v>-6.9893740719324526E-2</v>
      </c>
      <c r="AT248" s="4">
        <f t="shared" si="215"/>
        <v>-1.8298138531311643E-2</v>
      </c>
      <c r="AU248" s="4">
        <f t="shared" si="216"/>
        <v>0.66264339751815549</v>
      </c>
      <c r="AV248" s="4">
        <f t="shared" si="217"/>
        <v>1.05421413432253</v>
      </c>
      <c r="AW248" s="4">
        <f t="shared" si="218"/>
        <v>60.402020599718632</v>
      </c>
      <c r="AX248" s="4">
        <f t="shared" si="219"/>
        <v>1.4270724307436694E-2</v>
      </c>
      <c r="AY248" s="4">
        <f t="shared" si="220"/>
        <v>-0.38912256805627193</v>
      </c>
      <c r="AZ248" s="4">
        <f t="shared" si="221"/>
        <v>3.1049349713047065</v>
      </c>
      <c r="BA248" s="4">
        <f t="shared" si="222"/>
        <v>177.89966951833304</v>
      </c>
      <c r="BB248" s="4">
        <f t="shared" si="223"/>
        <v>6.440268874690771</v>
      </c>
      <c r="BC248" s="4">
        <f t="shared" si="224"/>
        <v>5.6296248660285517</v>
      </c>
      <c r="BD248" s="4">
        <f t="shared" si="225"/>
        <v>18.510162615410096</v>
      </c>
      <c r="BE248" s="4">
        <f t="shared" si="226"/>
        <v>100.65786303269191</v>
      </c>
      <c r="BF248" s="4">
        <f t="shared" si="227"/>
        <v>79.342136967308093</v>
      </c>
      <c r="BG248" s="4">
        <f t="shared" si="228"/>
        <v>280.65786303269192</v>
      </c>
    </row>
    <row r="249" spans="1:59" x14ac:dyDescent="0.2">
      <c r="A249" s="3">
        <f t="shared" si="234"/>
        <v>45536</v>
      </c>
      <c r="B249" s="1">
        <f t="shared" si="229"/>
        <v>2024</v>
      </c>
      <c r="C249" s="1">
        <f t="shared" si="235"/>
        <v>9</v>
      </c>
      <c r="D249" s="1">
        <f t="shared" si="236"/>
        <v>1</v>
      </c>
      <c r="E249" s="1">
        <v>12</v>
      </c>
      <c r="F249" s="1">
        <f t="shared" si="176"/>
        <v>2024</v>
      </c>
      <c r="G249" s="1">
        <f t="shared" si="177"/>
        <v>9</v>
      </c>
      <c r="H249" s="1">
        <f t="shared" si="178"/>
        <v>10</v>
      </c>
      <c r="I249" s="1">
        <f t="shared" si="179"/>
        <v>20</v>
      </c>
      <c r="J249" s="1">
        <f t="shared" si="180"/>
        <v>-13</v>
      </c>
      <c r="K249" s="4">
        <f t="shared" si="181"/>
        <v>9009.9166666666279</v>
      </c>
      <c r="L249" s="4">
        <f t="shared" si="182"/>
        <v>0.24667807437827866</v>
      </c>
      <c r="M249" s="4">
        <f t="shared" si="183"/>
        <v>131.06127495365217</v>
      </c>
      <c r="N249" s="4">
        <f t="shared" si="184"/>
        <v>8.7374183302434787</v>
      </c>
      <c r="O249" s="4">
        <f t="shared" si="185"/>
        <v>10.670751663576812</v>
      </c>
      <c r="P249" s="4">
        <f t="shared" si="186"/>
        <v>10.737418330243479</v>
      </c>
      <c r="Q249" s="4">
        <f t="shared" si="187"/>
        <v>161.06127495365217</v>
      </c>
      <c r="R249" s="4">
        <f t="shared" si="188"/>
        <v>283.35735272644308</v>
      </c>
      <c r="S249" s="4">
        <f t="shared" si="189"/>
        <v>1.6698749877024868E-2</v>
      </c>
      <c r="T249" s="4">
        <f t="shared" si="190"/>
        <v>23.43608429503308</v>
      </c>
      <c r="U249" s="4">
        <f t="shared" si="230"/>
        <v>0.40903683472326141</v>
      </c>
      <c r="V249" s="4">
        <f t="shared" si="191"/>
        <v>-122.29607777279091</v>
      </c>
      <c r="W249" s="4">
        <f t="shared" si="192"/>
        <v>-2.134469219410255</v>
      </c>
      <c r="X249" s="4">
        <f t="shared" si="193"/>
        <v>-2.134469219410255</v>
      </c>
      <c r="Y249" s="4">
        <f t="shared" si="194"/>
        <v>-2.1484598212937018</v>
      </c>
      <c r="Z249" s="4">
        <f t="shared" si="195"/>
        <v>-2.148458456379291</v>
      </c>
      <c r="AA249" s="4">
        <f t="shared" si="196"/>
        <v>-2.16238494289109</v>
      </c>
      <c r="AB249" s="4">
        <f t="shared" si="197"/>
        <v>-123.895530910297</v>
      </c>
      <c r="AC249" s="4">
        <f t="shared" si="198"/>
        <v>159.46182181614608</v>
      </c>
      <c r="AD249" s="4">
        <f t="shared" si="199"/>
        <v>2.783133821920273</v>
      </c>
      <c r="AE249" s="4">
        <f t="shared" si="200"/>
        <v>-1.5994531375060888</v>
      </c>
      <c r="AF249" s="4">
        <f t="shared" si="201"/>
        <v>-6.397812550024355</v>
      </c>
      <c r="AG249" s="4">
        <f t="shared" si="202"/>
        <v>2.8105074771938403</v>
      </c>
      <c r="AH249" s="4">
        <f t="shared" si="203"/>
        <v>161.03021673316752</v>
      </c>
      <c r="AI249" s="4">
        <f t="shared" si="204"/>
        <v>10.735347782211168</v>
      </c>
      <c r="AJ249" s="4">
        <f t="shared" si="205"/>
        <v>0.13999151940736421</v>
      </c>
      <c r="AK249" s="4">
        <f t="shared" si="206"/>
        <v>8.0209232296657245</v>
      </c>
      <c r="AL249" s="4">
        <f t="shared" si="207"/>
        <v>-3.1058220484652566E-2</v>
      </c>
      <c r="AM249" s="4">
        <f t="shared" si="208"/>
        <v>-3.1058220484652566E-2</v>
      </c>
      <c r="AN249" s="4">
        <f t="shared" si="209"/>
        <v>-0.12423288193861026</v>
      </c>
      <c r="AO249" s="4">
        <f t="shared" si="210"/>
        <v>6.2735796680857447</v>
      </c>
      <c r="AP249" s="4">
        <f t="shared" si="211"/>
        <v>4</v>
      </c>
      <c r="AQ249" s="4">
        <f t="shared" si="212"/>
        <v>3.8757671180613897</v>
      </c>
      <c r="AR249" s="4">
        <f t="shared" si="213"/>
        <v>12.064596118634357</v>
      </c>
      <c r="AS249" s="4">
        <f t="shared" si="214"/>
        <v>-6.4596118634355548E-2</v>
      </c>
      <c r="AT249" s="4">
        <f t="shared" si="215"/>
        <v>-1.6911224312675509E-2</v>
      </c>
      <c r="AU249" s="4">
        <f t="shared" si="216"/>
        <v>0.66264339751815549</v>
      </c>
      <c r="AV249" s="4">
        <f t="shared" si="217"/>
        <v>1.0479208710238395</v>
      </c>
      <c r="AW249" s="4">
        <f t="shared" si="218"/>
        <v>60.041443173339083</v>
      </c>
      <c r="AX249" s="4">
        <f t="shared" si="219"/>
        <v>1.3201224404602391E-2</v>
      </c>
      <c r="AY249" s="4">
        <f t="shared" si="220"/>
        <v>-0.39346903916996023</v>
      </c>
      <c r="AZ249" s="4">
        <f t="shared" si="221"/>
        <v>3.1080543746667875</v>
      </c>
      <c r="BA249" s="4">
        <f t="shared" si="222"/>
        <v>178.07839816557922</v>
      </c>
      <c r="BB249" s="4">
        <f t="shared" si="223"/>
        <v>6.4208732566778117</v>
      </c>
      <c r="BC249" s="4">
        <f t="shared" si="224"/>
        <v>5.6437228619565456</v>
      </c>
      <c r="BD249" s="4">
        <f t="shared" si="225"/>
        <v>18.485469375312171</v>
      </c>
      <c r="BE249" s="4">
        <f t="shared" si="226"/>
        <v>100.19458286082703</v>
      </c>
      <c r="BF249" s="4">
        <f t="shared" si="227"/>
        <v>79.805417139172974</v>
      </c>
      <c r="BG249" s="4">
        <f t="shared" si="228"/>
        <v>280.19458286082704</v>
      </c>
    </row>
    <row r="250" spans="1:59" x14ac:dyDescent="0.2">
      <c r="A250" s="3">
        <f t="shared" si="234"/>
        <v>45537</v>
      </c>
      <c r="B250" s="1">
        <f t="shared" si="229"/>
        <v>2024</v>
      </c>
      <c r="C250" s="1">
        <f t="shared" si="235"/>
        <v>9</v>
      </c>
      <c r="D250" s="1">
        <f t="shared" si="236"/>
        <v>2</v>
      </c>
      <c r="E250" s="1">
        <v>12</v>
      </c>
      <c r="F250" s="1">
        <f t="shared" si="176"/>
        <v>2024</v>
      </c>
      <c r="G250" s="1">
        <f t="shared" si="177"/>
        <v>9</v>
      </c>
      <c r="H250" s="1">
        <f t="shared" si="178"/>
        <v>10</v>
      </c>
      <c r="I250" s="1">
        <f t="shared" si="179"/>
        <v>20</v>
      </c>
      <c r="J250" s="1">
        <f t="shared" si="180"/>
        <v>-13</v>
      </c>
      <c r="K250" s="4">
        <f t="shared" si="181"/>
        <v>9010.9166666666279</v>
      </c>
      <c r="L250" s="4">
        <f t="shared" si="182"/>
        <v>0.24670545288614998</v>
      </c>
      <c r="M250" s="4">
        <f t="shared" si="183"/>
        <v>132.04692232515663</v>
      </c>
      <c r="N250" s="4">
        <f t="shared" si="184"/>
        <v>8.8031281550104428</v>
      </c>
      <c r="O250" s="4">
        <f t="shared" si="185"/>
        <v>10.736461488343776</v>
      </c>
      <c r="P250" s="4">
        <f t="shared" si="186"/>
        <v>10.803128155010441</v>
      </c>
      <c r="Q250" s="4">
        <f t="shared" si="187"/>
        <v>162.04692232515663</v>
      </c>
      <c r="R250" s="4">
        <f t="shared" si="188"/>
        <v>283.35739926990647</v>
      </c>
      <c r="S250" s="4">
        <f t="shared" si="189"/>
        <v>1.6698748781884553E-2</v>
      </c>
      <c r="T250" s="4">
        <f t="shared" si="190"/>
        <v>23.436083939112478</v>
      </c>
      <c r="U250" s="4">
        <f t="shared" si="230"/>
        <v>0.40903682851127504</v>
      </c>
      <c r="V250" s="4">
        <f t="shared" si="191"/>
        <v>-121.31047694474984</v>
      </c>
      <c r="W250" s="4">
        <f t="shared" si="192"/>
        <v>-2.1172672398505559</v>
      </c>
      <c r="X250" s="4">
        <f t="shared" si="193"/>
        <v>-2.1172672398505559</v>
      </c>
      <c r="Y250" s="4">
        <f t="shared" si="194"/>
        <v>-2.1314113054327288</v>
      </c>
      <c r="Z250" s="4">
        <f t="shared" si="195"/>
        <v>-2.1314098950018665</v>
      </c>
      <c r="AA250" s="4">
        <f t="shared" si="196"/>
        <v>-2.1454907872725881</v>
      </c>
      <c r="AB250" s="4">
        <f t="shared" si="197"/>
        <v>-122.92756709491962</v>
      </c>
      <c r="AC250" s="4">
        <f t="shared" si="198"/>
        <v>160.42983217498684</v>
      </c>
      <c r="AD250" s="4">
        <f t="shared" si="199"/>
        <v>2.8000287898754559</v>
      </c>
      <c r="AE250" s="4">
        <f t="shared" si="200"/>
        <v>-1.617090150169787</v>
      </c>
      <c r="AF250" s="4">
        <f t="shared" si="201"/>
        <v>-6.4683606006791479</v>
      </c>
      <c r="AG250" s="4">
        <f t="shared" si="202"/>
        <v>2.8263025273806481</v>
      </c>
      <c r="AH250" s="4">
        <f t="shared" si="203"/>
        <v>161.93520644606892</v>
      </c>
      <c r="AI250" s="4">
        <f t="shared" si="204"/>
        <v>10.795680429737928</v>
      </c>
      <c r="AJ250" s="4">
        <f t="shared" si="205"/>
        <v>0.13361990025535397</v>
      </c>
      <c r="AK250" s="4">
        <f t="shared" si="206"/>
        <v>7.6558563435908136</v>
      </c>
      <c r="AL250" s="4">
        <f t="shared" si="207"/>
        <v>-0.1117158790877113</v>
      </c>
      <c r="AM250" s="4">
        <f t="shared" si="208"/>
        <v>-0.1117158790877113</v>
      </c>
      <c r="AN250" s="4">
        <f t="shared" si="209"/>
        <v>-0.4468635163508452</v>
      </c>
      <c r="AO250" s="4">
        <f t="shared" si="210"/>
        <v>6.0214970843283027</v>
      </c>
      <c r="AP250" s="4">
        <f t="shared" si="211"/>
        <v>4</v>
      </c>
      <c r="AQ250" s="4">
        <f t="shared" si="212"/>
        <v>3.5531364836491548</v>
      </c>
      <c r="AR250" s="4">
        <f t="shared" si="213"/>
        <v>12.059218941394153</v>
      </c>
      <c r="AS250" s="4">
        <f t="shared" si="214"/>
        <v>-5.9218941394151514E-2</v>
      </c>
      <c r="AT250" s="4">
        <f t="shared" si="215"/>
        <v>-1.5503482603102576E-2</v>
      </c>
      <c r="AU250" s="4">
        <f t="shared" si="216"/>
        <v>0.66264339751815549</v>
      </c>
      <c r="AV250" s="4">
        <f t="shared" si="217"/>
        <v>1.041586806649393</v>
      </c>
      <c r="AW250" s="4">
        <f t="shared" si="218"/>
        <v>59.678528017519128</v>
      </c>
      <c r="AX250" s="4">
        <f t="shared" si="219"/>
        <v>1.2113026761212403E-2</v>
      </c>
      <c r="AY250" s="4">
        <f t="shared" si="220"/>
        <v>-0.39782451035776717</v>
      </c>
      <c r="AZ250" s="4">
        <f t="shared" si="221"/>
        <v>3.1111538916864436</v>
      </c>
      <c r="BA250" s="4">
        <f t="shared" si="222"/>
        <v>178.25598740933447</v>
      </c>
      <c r="BB250" s="4">
        <f t="shared" si="223"/>
        <v>6.4014086098736938</v>
      </c>
      <c r="BC250" s="4">
        <f t="shared" si="224"/>
        <v>5.6578103315204595</v>
      </c>
      <c r="BD250" s="4">
        <f t="shared" si="225"/>
        <v>18.460627551267848</v>
      </c>
      <c r="BE250" s="4">
        <f t="shared" si="226"/>
        <v>99.728820784973976</v>
      </c>
      <c r="BF250" s="4">
        <f t="shared" si="227"/>
        <v>80.271179215026024</v>
      </c>
      <c r="BG250" s="4">
        <f t="shared" si="228"/>
        <v>279.728820784974</v>
      </c>
    </row>
    <row r="251" spans="1:59" x14ac:dyDescent="0.2">
      <c r="A251" s="3">
        <f t="shared" si="234"/>
        <v>45538</v>
      </c>
      <c r="B251" s="1">
        <f t="shared" si="229"/>
        <v>2024</v>
      </c>
      <c r="C251" s="1">
        <f t="shared" si="235"/>
        <v>9</v>
      </c>
      <c r="D251" s="1">
        <f t="shared" si="236"/>
        <v>3</v>
      </c>
      <c r="E251" s="1">
        <v>12</v>
      </c>
      <c r="F251" s="1">
        <f t="shared" si="176"/>
        <v>2024</v>
      </c>
      <c r="G251" s="1">
        <f t="shared" si="177"/>
        <v>9</v>
      </c>
      <c r="H251" s="1">
        <f t="shared" si="178"/>
        <v>10</v>
      </c>
      <c r="I251" s="1">
        <f t="shared" si="179"/>
        <v>20</v>
      </c>
      <c r="J251" s="1">
        <f t="shared" si="180"/>
        <v>-13</v>
      </c>
      <c r="K251" s="4">
        <f t="shared" si="181"/>
        <v>9011.9166666666279</v>
      </c>
      <c r="L251" s="4">
        <f t="shared" si="182"/>
        <v>0.2467328313940213</v>
      </c>
      <c r="M251" s="4">
        <f t="shared" si="183"/>
        <v>133.03256969666108</v>
      </c>
      <c r="N251" s="4">
        <f t="shared" si="184"/>
        <v>8.8688379797774051</v>
      </c>
      <c r="O251" s="4">
        <f t="shared" si="185"/>
        <v>10.802171313110739</v>
      </c>
      <c r="P251" s="4">
        <f t="shared" si="186"/>
        <v>10.868837979777403</v>
      </c>
      <c r="Q251" s="4">
        <f t="shared" si="187"/>
        <v>163.03256969666106</v>
      </c>
      <c r="R251" s="4">
        <f t="shared" si="188"/>
        <v>283.35744581336985</v>
      </c>
      <c r="S251" s="4">
        <f t="shared" si="189"/>
        <v>1.6698747686744238E-2</v>
      </c>
      <c r="T251" s="4">
        <f t="shared" si="190"/>
        <v>23.436083583191877</v>
      </c>
      <c r="U251" s="4">
        <f t="shared" si="230"/>
        <v>0.40903682229928867</v>
      </c>
      <c r="V251" s="4">
        <f t="shared" si="191"/>
        <v>-120.32487611670879</v>
      </c>
      <c r="W251" s="4">
        <f t="shared" si="192"/>
        <v>-2.1000652602908572</v>
      </c>
      <c r="X251" s="4">
        <f t="shared" si="193"/>
        <v>-2.1000652602908572</v>
      </c>
      <c r="Y251" s="4">
        <f t="shared" si="194"/>
        <v>-2.1143587139952604</v>
      </c>
      <c r="Z251" s="4">
        <f t="shared" si="195"/>
        <v>-2.1143572582889529</v>
      </c>
      <c r="AA251" s="4">
        <f t="shared" si="196"/>
        <v>-2.1285885538349358</v>
      </c>
      <c r="AB251" s="4">
        <f t="shared" si="197"/>
        <v>-121.95914045459725</v>
      </c>
      <c r="AC251" s="4">
        <f t="shared" si="198"/>
        <v>161.3983053587726</v>
      </c>
      <c r="AD251" s="4">
        <f t="shared" si="199"/>
        <v>2.8169318356497897</v>
      </c>
      <c r="AE251" s="4">
        <f t="shared" si="200"/>
        <v>-1.6342643378884532</v>
      </c>
      <c r="AF251" s="4">
        <f t="shared" si="201"/>
        <v>-6.5370573515538126</v>
      </c>
      <c r="AG251" s="4">
        <f t="shared" si="202"/>
        <v>2.8420780082955743</v>
      </c>
      <c r="AH251" s="4">
        <f t="shared" si="203"/>
        <v>162.83907492228337</v>
      </c>
      <c r="AI251" s="4">
        <f t="shared" si="204"/>
        <v>10.855938328152225</v>
      </c>
      <c r="AJ251" s="4">
        <f t="shared" si="205"/>
        <v>0.12721232810005853</v>
      </c>
      <c r="AK251" s="4">
        <f t="shared" si="206"/>
        <v>7.2887295021668406</v>
      </c>
      <c r="AL251" s="4">
        <f t="shared" si="207"/>
        <v>-0.19349477437768314</v>
      </c>
      <c r="AM251" s="4">
        <f t="shared" si="208"/>
        <v>-0.19349477437768314</v>
      </c>
      <c r="AN251" s="4">
        <f t="shared" si="209"/>
        <v>-0.77397909751073257</v>
      </c>
      <c r="AO251" s="4">
        <f t="shared" si="210"/>
        <v>5.7630782540430801</v>
      </c>
      <c r="AP251" s="4">
        <f t="shared" si="211"/>
        <v>4</v>
      </c>
      <c r="AQ251" s="4">
        <f t="shared" si="212"/>
        <v>3.2260209024892674</v>
      </c>
      <c r="AR251" s="4">
        <f t="shared" si="213"/>
        <v>12.053767015041489</v>
      </c>
      <c r="AS251" s="4">
        <f t="shared" si="214"/>
        <v>-5.3767015041486843E-2</v>
      </c>
      <c r="AT251" s="4">
        <f t="shared" si="215"/>
        <v>-1.4076171621648915E-2</v>
      </c>
      <c r="AU251" s="4">
        <f t="shared" si="216"/>
        <v>0.66264339751815549</v>
      </c>
      <c r="AV251" s="4">
        <f t="shared" si="217"/>
        <v>1.0352134364457259</v>
      </c>
      <c r="AW251" s="4">
        <f t="shared" si="218"/>
        <v>59.313360803574575</v>
      </c>
      <c r="AX251" s="4">
        <f t="shared" si="219"/>
        <v>1.1007178543845371E-2</v>
      </c>
      <c r="AY251" s="4">
        <f t="shared" si="220"/>
        <v>-0.40218740648697104</v>
      </c>
      <c r="AZ251" s="4">
        <f t="shared" si="221"/>
        <v>3.1142312012140292</v>
      </c>
      <c r="BA251" s="4">
        <f t="shared" si="222"/>
        <v>178.43230425752051</v>
      </c>
      <c r="BB251" s="4">
        <f t="shared" si="223"/>
        <v>6.3818782411270742</v>
      </c>
      <c r="BC251" s="4">
        <f t="shared" si="224"/>
        <v>5.6718887739144144</v>
      </c>
      <c r="BD251" s="4">
        <f t="shared" si="225"/>
        <v>18.435645256168563</v>
      </c>
      <c r="BE251" s="4">
        <f t="shared" si="226"/>
        <v>99.260682660570438</v>
      </c>
      <c r="BF251" s="4">
        <f t="shared" si="227"/>
        <v>80.739317339429562</v>
      </c>
      <c r="BG251" s="4">
        <f t="shared" si="228"/>
        <v>279.26068266057041</v>
      </c>
    </row>
    <row r="252" spans="1:59" x14ac:dyDescent="0.2">
      <c r="A252" s="3">
        <f t="shared" si="234"/>
        <v>45539</v>
      </c>
      <c r="B252" s="1">
        <f t="shared" si="229"/>
        <v>2024</v>
      </c>
      <c r="C252" s="1">
        <f t="shared" si="235"/>
        <v>9</v>
      </c>
      <c r="D252" s="1">
        <f t="shared" si="236"/>
        <v>4</v>
      </c>
      <c r="E252" s="1">
        <v>12</v>
      </c>
      <c r="F252" s="1">
        <f t="shared" si="176"/>
        <v>2024</v>
      </c>
      <c r="G252" s="1">
        <f t="shared" si="177"/>
        <v>9</v>
      </c>
      <c r="H252" s="1">
        <f t="shared" si="178"/>
        <v>10</v>
      </c>
      <c r="I252" s="1">
        <f t="shared" si="179"/>
        <v>20</v>
      </c>
      <c r="J252" s="1">
        <f t="shared" si="180"/>
        <v>-13</v>
      </c>
      <c r="K252" s="4">
        <f t="shared" si="181"/>
        <v>9012.9166666666279</v>
      </c>
      <c r="L252" s="4">
        <f t="shared" si="182"/>
        <v>0.24676020990189262</v>
      </c>
      <c r="M252" s="4">
        <f t="shared" si="183"/>
        <v>134.0182170686312</v>
      </c>
      <c r="N252" s="4">
        <f t="shared" si="184"/>
        <v>8.9345478045754128</v>
      </c>
      <c r="O252" s="4">
        <f t="shared" si="185"/>
        <v>10.867881137908746</v>
      </c>
      <c r="P252" s="4">
        <f t="shared" si="186"/>
        <v>10.934547804575413</v>
      </c>
      <c r="Q252" s="4">
        <f t="shared" si="187"/>
        <v>164.0182170686312</v>
      </c>
      <c r="R252" s="4">
        <f t="shared" si="188"/>
        <v>283.35749235683323</v>
      </c>
      <c r="S252" s="4">
        <f t="shared" si="189"/>
        <v>1.6698746591603923E-2</v>
      </c>
      <c r="T252" s="4">
        <f t="shared" si="190"/>
        <v>23.436083227271276</v>
      </c>
      <c r="U252" s="4">
        <f t="shared" si="230"/>
        <v>0.4090368160873023</v>
      </c>
      <c r="V252" s="4">
        <f t="shared" si="191"/>
        <v>-119.33927528820203</v>
      </c>
      <c r="W252" s="4">
        <f t="shared" si="192"/>
        <v>-2.0828632807230303</v>
      </c>
      <c r="X252" s="4">
        <f t="shared" si="193"/>
        <v>-2.0828632807230303</v>
      </c>
      <c r="Y252" s="4">
        <f t="shared" si="194"/>
        <v>-2.0973020008871686</v>
      </c>
      <c r="Z252" s="4">
        <f t="shared" si="195"/>
        <v>-2.0973005002284486</v>
      </c>
      <c r="AA252" s="4">
        <f t="shared" si="196"/>
        <v>-2.1116781494209667</v>
      </c>
      <c r="AB252" s="4">
        <f t="shared" si="197"/>
        <v>-120.99024565181742</v>
      </c>
      <c r="AC252" s="4">
        <f t="shared" si="198"/>
        <v>162.36724670501582</v>
      </c>
      <c r="AD252" s="4">
        <f t="shared" si="199"/>
        <v>2.8338430524004403</v>
      </c>
      <c r="AE252" s="4">
        <f t="shared" si="200"/>
        <v>-1.6509703636153858</v>
      </c>
      <c r="AF252" s="4">
        <f t="shared" si="201"/>
        <v>-6.6038814544615434</v>
      </c>
      <c r="AG252" s="4">
        <f t="shared" si="202"/>
        <v>2.8578351979971925</v>
      </c>
      <c r="AH252" s="4">
        <f t="shared" si="203"/>
        <v>163.7418953891731</v>
      </c>
      <c r="AI252" s="4">
        <f t="shared" si="204"/>
        <v>10.916126359278206</v>
      </c>
      <c r="AJ252" s="4">
        <f t="shared" si="205"/>
        <v>0.12077036993772933</v>
      </c>
      <c r="AK252" s="4">
        <f t="shared" si="206"/>
        <v>6.9196324876655249</v>
      </c>
      <c r="AL252" s="4">
        <f t="shared" si="207"/>
        <v>-0.27632167945810693</v>
      </c>
      <c r="AM252" s="4">
        <f t="shared" si="208"/>
        <v>-0.27632167945810693</v>
      </c>
      <c r="AN252" s="4">
        <f t="shared" si="209"/>
        <v>-1.1052867178324277</v>
      </c>
      <c r="AO252" s="4">
        <f t="shared" si="210"/>
        <v>5.4985947366291157</v>
      </c>
      <c r="AP252" s="4">
        <f t="shared" si="211"/>
        <v>4</v>
      </c>
      <c r="AQ252" s="4">
        <f t="shared" si="212"/>
        <v>2.8947132821675723</v>
      </c>
      <c r="AR252" s="4">
        <f t="shared" si="213"/>
        <v>12.048245221369459</v>
      </c>
      <c r="AS252" s="4">
        <f t="shared" si="214"/>
        <v>-4.8245221369459301E-2</v>
      </c>
      <c r="AT252" s="4">
        <f t="shared" si="215"/>
        <v>-1.2630569418758886E-2</v>
      </c>
      <c r="AU252" s="4">
        <f t="shared" si="216"/>
        <v>0.66264339751815549</v>
      </c>
      <c r="AV252" s="4">
        <f t="shared" si="217"/>
        <v>1.0288022704071929</v>
      </c>
      <c r="AW252" s="4">
        <f t="shared" si="218"/>
        <v>58.946028047809023</v>
      </c>
      <c r="AX252" s="4">
        <f t="shared" si="219"/>
        <v>9.8847539598783136E-3</v>
      </c>
      <c r="AY252" s="4">
        <f t="shared" si="220"/>
        <v>-0.40655616269606432</v>
      </c>
      <c r="AZ252" s="4">
        <f t="shared" si="221"/>
        <v>3.1172840640315878</v>
      </c>
      <c r="BA252" s="4">
        <f t="shared" si="222"/>
        <v>178.60722041239904</v>
      </c>
      <c r="BB252" s="4">
        <f t="shared" si="223"/>
        <v>6.362285371728257</v>
      </c>
      <c r="BC252" s="4">
        <f t="shared" si="224"/>
        <v>5.6859598496412023</v>
      </c>
      <c r="BD252" s="4">
        <f t="shared" si="225"/>
        <v>18.410530593097718</v>
      </c>
      <c r="BE252" s="4">
        <f t="shared" si="226"/>
        <v>98.790273989133212</v>
      </c>
      <c r="BF252" s="4">
        <f t="shared" si="227"/>
        <v>81.209726010866788</v>
      </c>
      <c r="BG252" s="4">
        <f t="shared" si="228"/>
        <v>278.7902739891332</v>
      </c>
    </row>
    <row r="253" spans="1:59" x14ac:dyDescent="0.2">
      <c r="A253" s="3">
        <f t="shared" si="234"/>
        <v>45540</v>
      </c>
      <c r="B253" s="1">
        <f t="shared" si="229"/>
        <v>2024</v>
      </c>
      <c r="C253" s="1">
        <f t="shared" si="235"/>
        <v>9</v>
      </c>
      <c r="D253" s="1">
        <f t="shared" si="236"/>
        <v>5</v>
      </c>
      <c r="E253" s="1">
        <v>12</v>
      </c>
      <c r="F253" s="1">
        <f t="shared" si="176"/>
        <v>2024</v>
      </c>
      <c r="G253" s="1">
        <f t="shared" si="177"/>
        <v>9</v>
      </c>
      <c r="H253" s="1">
        <f t="shared" si="178"/>
        <v>10</v>
      </c>
      <c r="I253" s="1">
        <f t="shared" si="179"/>
        <v>20</v>
      </c>
      <c r="J253" s="1">
        <f t="shared" si="180"/>
        <v>-13</v>
      </c>
      <c r="K253" s="4">
        <f t="shared" si="181"/>
        <v>9013.9166666666279</v>
      </c>
      <c r="L253" s="4">
        <f t="shared" si="182"/>
        <v>0.24678758840976395</v>
      </c>
      <c r="M253" s="4">
        <f t="shared" si="183"/>
        <v>135.00386443967</v>
      </c>
      <c r="N253" s="4">
        <f t="shared" si="184"/>
        <v>9.0002576293113332</v>
      </c>
      <c r="O253" s="4">
        <f t="shared" si="185"/>
        <v>10.933590962644667</v>
      </c>
      <c r="P253" s="4">
        <f t="shared" si="186"/>
        <v>11.000257629311335</v>
      </c>
      <c r="Q253" s="4">
        <f t="shared" si="187"/>
        <v>165.00386443967002</v>
      </c>
      <c r="R253" s="4">
        <f t="shared" si="188"/>
        <v>283.35753890029656</v>
      </c>
      <c r="S253" s="4">
        <f t="shared" si="189"/>
        <v>1.6698745496463607E-2</v>
      </c>
      <c r="T253" s="4">
        <f t="shared" si="190"/>
        <v>23.436082871350671</v>
      </c>
      <c r="U253" s="4">
        <f t="shared" si="230"/>
        <v>0.40903680987531588</v>
      </c>
      <c r="V253" s="4">
        <f t="shared" si="191"/>
        <v>-118.35367446062654</v>
      </c>
      <c r="W253" s="4">
        <f t="shared" si="192"/>
        <v>-2.0656613011714571</v>
      </c>
      <c r="X253" s="4">
        <f t="shared" si="193"/>
        <v>-2.0656613011714571</v>
      </c>
      <c r="Y253" s="4">
        <f t="shared" si="194"/>
        <v>-2.080241121138791</v>
      </c>
      <c r="Z253" s="4">
        <f t="shared" si="195"/>
        <v>-2.0802395759329855</v>
      </c>
      <c r="AA253" s="4">
        <f t="shared" si="196"/>
        <v>-2.0947594830061296</v>
      </c>
      <c r="AB253" s="4">
        <f t="shared" si="197"/>
        <v>-120.02087747125752</v>
      </c>
      <c r="AC253" s="4">
        <f t="shared" si="198"/>
        <v>163.33666142903905</v>
      </c>
      <c r="AD253" s="4">
        <f t="shared" si="199"/>
        <v>2.850762531151958</v>
      </c>
      <c r="AE253" s="4">
        <f t="shared" si="200"/>
        <v>-1.6672030106309705</v>
      </c>
      <c r="AF253" s="4">
        <f t="shared" si="201"/>
        <v>-6.6688120425238822</v>
      </c>
      <c r="AG253" s="4">
        <f t="shared" si="202"/>
        <v>2.8735753933951682</v>
      </c>
      <c r="AH253" s="4">
        <f t="shared" si="203"/>
        <v>164.64374215418835</v>
      </c>
      <c r="AI253" s="4">
        <f t="shared" si="204"/>
        <v>10.97624947694589</v>
      </c>
      <c r="AJ253" s="4">
        <f t="shared" si="205"/>
        <v>0.11429559509646807</v>
      </c>
      <c r="AK253" s="4">
        <f t="shared" si="206"/>
        <v>6.5486552159637679</v>
      </c>
      <c r="AL253" s="4">
        <f t="shared" si="207"/>
        <v>-0.36012228548167968</v>
      </c>
      <c r="AM253" s="4">
        <f t="shared" si="208"/>
        <v>-0.36012228548167968</v>
      </c>
      <c r="AN253" s="4">
        <f t="shared" si="209"/>
        <v>-1.4404891419267187</v>
      </c>
      <c r="AO253" s="4">
        <f t="shared" si="210"/>
        <v>5.2283229005971634</v>
      </c>
      <c r="AP253" s="4">
        <f t="shared" si="211"/>
        <v>4</v>
      </c>
      <c r="AQ253" s="4">
        <f t="shared" si="212"/>
        <v>2.5595108580732813</v>
      </c>
      <c r="AR253" s="4">
        <f t="shared" si="213"/>
        <v>12.042658514301221</v>
      </c>
      <c r="AS253" s="4">
        <f t="shared" si="214"/>
        <v>-4.2658514301223249E-2</v>
      </c>
      <c r="AT253" s="4">
        <f t="shared" si="215"/>
        <v>-1.1167972928481507E-2</v>
      </c>
      <c r="AU253" s="4">
        <f t="shared" si="216"/>
        <v>0.66264339751815549</v>
      </c>
      <c r="AV253" s="4">
        <f t="shared" si="217"/>
        <v>1.022354833340938</v>
      </c>
      <c r="AW253" s="4">
        <f t="shared" si="218"/>
        <v>58.576617115236409</v>
      </c>
      <c r="AX253" s="4">
        <f t="shared" si="219"/>
        <v>8.746853147061296E-3</v>
      </c>
      <c r="AY253" s="4">
        <f t="shared" si="220"/>
        <v>-0.41092922518781522</v>
      </c>
      <c r="AZ253" s="4">
        <f t="shared" si="221"/>
        <v>3.1203103208230281</v>
      </c>
      <c r="BA253" s="4">
        <f t="shared" si="222"/>
        <v>178.78061215427138</v>
      </c>
      <c r="BB253" s="4">
        <f t="shared" si="223"/>
        <v>6.3426331415960631</v>
      </c>
      <c r="BC253" s="4">
        <f t="shared" si="224"/>
        <v>5.7000253727051584</v>
      </c>
      <c r="BD253" s="4">
        <f t="shared" si="225"/>
        <v>18.385291655897284</v>
      </c>
      <c r="BE253" s="4">
        <f t="shared" si="226"/>
        <v>98.31769994924737</v>
      </c>
      <c r="BF253" s="4">
        <f t="shared" si="227"/>
        <v>81.68230005075263</v>
      </c>
      <c r="BG253" s="4">
        <f t="shared" si="228"/>
        <v>278.31769994924736</v>
      </c>
    </row>
    <row r="254" spans="1:59" x14ac:dyDescent="0.2">
      <c r="A254" s="3">
        <f t="shared" si="234"/>
        <v>45541</v>
      </c>
      <c r="B254" s="1">
        <f t="shared" si="229"/>
        <v>2024</v>
      </c>
      <c r="C254" s="1">
        <f t="shared" si="235"/>
        <v>9</v>
      </c>
      <c r="D254" s="1">
        <f t="shared" si="236"/>
        <v>6</v>
      </c>
      <c r="E254" s="1">
        <v>12</v>
      </c>
      <c r="F254" s="1">
        <f t="shared" si="176"/>
        <v>2024</v>
      </c>
      <c r="G254" s="1">
        <f t="shared" si="177"/>
        <v>9</v>
      </c>
      <c r="H254" s="1">
        <f t="shared" si="178"/>
        <v>10</v>
      </c>
      <c r="I254" s="1">
        <f t="shared" si="179"/>
        <v>20</v>
      </c>
      <c r="J254" s="1">
        <f t="shared" si="180"/>
        <v>-13</v>
      </c>
      <c r="K254" s="4">
        <f t="shared" si="181"/>
        <v>9014.9166666666279</v>
      </c>
      <c r="L254" s="4">
        <f t="shared" si="182"/>
        <v>0.24681496691763527</v>
      </c>
      <c r="M254" s="4">
        <f t="shared" si="183"/>
        <v>135.98951181117445</v>
      </c>
      <c r="N254" s="4">
        <f t="shared" si="184"/>
        <v>9.0659674540782973</v>
      </c>
      <c r="O254" s="4">
        <f t="shared" si="185"/>
        <v>10.999300787411631</v>
      </c>
      <c r="P254" s="4">
        <f t="shared" si="186"/>
        <v>11.065967454078297</v>
      </c>
      <c r="Q254" s="4">
        <f t="shared" si="187"/>
        <v>165.98951181117445</v>
      </c>
      <c r="R254" s="4">
        <f t="shared" si="188"/>
        <v>283.35758544375994</v>
      </c>
      <c r="S254" s="4">
        <f t="shared" si="189"/>
        <v>1.6698744401323292E-2</v>
      </c>
      <c r="T254" s="4">
        <f t="shared" si="190"/>
        <v>23.436082515430069</v>
      </c>
      <c r="U254" s="4">
        <f t="shared" si="230"/>
        <v>0.40903680366332945</v>
      </c>
      <c r="V254" s="4">
        <f t="shared" si="191"/>
        <v>-117.36807363258549</v>
      </c>
      <c r="W254" s="4">
        <f t="shared" si="192"/>
        <v>-2.0484593216117584</v>
      </c>
      <c r="X254" s="4">
        <f t="shared" si="193"/>
        <v>-2.0484593216117584</v>
      </c>
      <c r="Y254" s="4">
        <f t="shared" si="194"/>
        <v>-2.0631760308398177</v>
      </c>
      <c r="Z254" s="4">
        <f t="shared" si="195"/>
        <v>-2.0631744415746183</v>
      </c>
      <c r="AA254" s="4">
        <f t="shared" si="196"/>
        <v>-2.0778324656502987</v>
      </c>
      <c r="AB254" s="4">
        <f t="shared" si="197"/>
        <v>-119.05103081702372</v>
      </c>
      <c r="AC254" s="4">
        <f t="shared" si="198"/>
        <v>164.30655462673622</v>
      </c>
      <c r="AD254" s="4">
        <f t="shared" si="199"/>
        <v>2.8676903608444695</v>
      </c>
      <c r="AE254" s="4">
        <f t="shared" si="200"/>
        <v>-1.6829571844382372</v>
      </c>
      <c r="AF254" s="4">
        <f t="shared" si="201"/>
        <v>-6.7318287377529487</v>
      </c>
      <c r="AG254" s="4">
        <f t="shared" si="202"/>
        <v>2.8892999093883343</v>
      </c>
      <c r="AH254" s="4">
        <f t="shared" si="203"/>
        <v>165.54469055548273</v>
      </c>
      <c r="AI254" s="4">
        <f t="shared" si="204"/>
        <v>11.036312703698849</v>
      </c>
      <c r="AJ254" s="4">
        <f t="shared" si="205"/>
        <v>0.10778957533410459</v>
      </c>
      <c r="AK254" s="4">
        <f t="shared" si="206"/>
        <v>6.1758877421516338</v>
      </c>
      <c r="AL254" s="4">
        <f t="shared" si="207"/>
        <v>-0.44482125569172126</v>
      </c>
      <c r="AM254" s="4">
        <f t="shared" si="208"/>
        <v>-0.44482125569172126</v>
      </c>
      <c r="AN254" s="4">
        <f t="shared" si="209"/>
        <v>-1.779285022766885</v>
      </c>
      <c r="AO254" s="4">
        <f t="shared" si="210"/>
        <v>4.9525437149860636</v>
      </c>
      <c r="AP254" s="4">
        <f t="shared" si="211"/>
        <v>4</v>
      </c>
      <c r="AQ254" s="4">
        <f t="shared" si="212"/>
        <v>2.220714977233115</v>
      </c>
      <c r="AR254" s="4">
        <f t="shared" si="213"/>
        <v>12.037011916287218</v>
      </c>
      <c r="AS254" s="4">
        <f t="shared" si="214"/>
        <v>-3.7011916287218227E-2</v>
      </c>
      <c r="AT254" s="4">
        <f t="shared" si="215"/>
        <v>-9.6896970252670998E-3</v>
      </c>
      <c r="AU254" s="4">
        <f t="shared" si="216"/>
        <v>0.66264339751815549</v>
      </c>
      <c r="AV254" s="4">
        <f t="shared" si="217"/>
        <v>1.0158726648700387</v>
      </c>
      <c r="AW254" s="4">
        <f t="shared" si="218"/>
        <v>58.205216219761105</v>
      </c>
      <c r="AX254" s="4">
        <f t="shared" si="219"/>
        <v>7.5946010211226786E-3</v>
      </c>
      <c r="AY254" s="4">
        <f t="shared" si="220"/>
        <v>-0.41530505203693824</v>
      </c>
      <c r="AZ254" s="4">
        <f t="shared" si="221"/>
        <v>3.1233078901590479</v>
      </c>
      <c r="BA254" s="4">
        <f t="shared" si="222"/>
        <v>178.95236022602316</v>
      </c>
      <c r="BB254" s="4">
        <f t="shared" si="223"/>
        <v>6.3229246134287918</v>
      </c>
      <c r="BC254" s="4">
        <f t="shared" si="224"/>
        <v>5.7140873028584265</v>
      </c>
      <c r="BD254" s="4">
        <f t="shared" si="225"/>
        <v>18.359936529716009</v>
      </c>
      <c r="BE254" s="4">
        <f t="shared" si="226"/>
        <v>97.843065425679825</v>
      </c>
      <c r="BF254" s="4">
        <f t="shared" si="227"/>
        <v>82.156934574320175</v>
      </c>
      <c r="BG254" s="4">
        <f t="shared" si="228"/>
        <v>277.84306542567981</v>
      </c>
    </row>
    <row r="255" spans="1:59" x14ac:dyDescent="0.2">
      <c r="A255" s="3">
        <f t="shared" si="234"/>
        <v>45542</v>
      </c>
      <c r="B255" s="1">
        <f t="shared" si="229"/>
        <v>2024</v>
      </c>
      <c r="C255" s="1">
        <f t="shared" si="235"/>
        <v>9</v>
      </c>
      <c r="D255" s="1">
        <f t="shared" si="236"/>
        <v>7</v>
      </c>
      <c r="E255" s="1">
        <v>12</v>
      </c>
      <c r="F255" s="1">
        <f t="shared" si="176"/>
        <v>2024</v>
      </c>
      <c r="G255" s="1">
        <f t="shared" si="177"/>
        <v>9</v>
      </c>
      <c r="H255" s="1">
        <f t="shared" si="178"/>
        <v>10</v>
      </c>
      <c r="I255" s="1">
        <f t="shared" si="179"/>
        <v>20</v>
      </c>
      <c r="J255" s="1">
        <f t="shared" si="180"/>
        <v>-13</v>
      </c>
      <c r="K255" s="4">
        <f t="shared" si="181"/>
        <v>9015.9166666666279</v>
      </c>
      <c r="L255" s="4">
        <f t="shared" si="182"/>
        <v>0.24684234542550659</v>
      </c>
      <c r="M255" s="4">
        <f t="shared" si="183"/>
        <v>136.97515918314457</v>
      </c>
      <c r="N255" s="4">
        <f t="shared" si="184"/>
        <v>9.131677278876305</v>
      </c>
      <c r="O255" s="4">
        <f t="shared" si="185"/>
        <v>11.065010612209639</v>
      </c>
      <c r="P255" s="4">
        <f t="shared" si="186"/>
        <v>11.131677278876303</v>
      </c>
      <c r="Q255" s="4">
        <f t="shared" si="187"/>
        <v>166.97515918314454</v>
      </c>
      <c r="R255" s="4">
        <f t="shared" si="188"/>
        <v>283.35763198722333</v>
      </c>
      <c r="S255" s="4">
        <f t="shared" si="189"/>
        <v>1.6698743306182977E-2</v>
      </c>
      <c r="T255" s="4">
        <f t="shared" si="190"/>
        <v>23.436082159509468</v>
      </c>
      <c r="U255" s="4">
        <f t="shared" si="230"/>
        <v>0.40903679745134308</v>
      </c>
      <c r="V255" s="4">
        <f t="shared" si="191"/>
        <v>-116.38247280407879</v>
      </c>
      <c r="W255" s="4">
        <f t="shared" si="192"/>
        <v>-2.0312573420439324</v>
      </c>
      <c r="X255" s="4">
        <f t="shared" si="193"/>
        <v>-2.0312573420439324</v>
      </c>
      <c r="Y255" s="4">
        <f t="shared" si="194"/>
        <v>-2.046106687227125</v>
      </c>
      <c r="Z255" s="4">
        <f t="shared" si="195"/>
        <v>-2.0461050544724553</v>
      </c>
      <c r="AA255" s="4">
        <f t="shared" si="196"/>
        <v>-2.0608970106011415</v>
      </c>
      <c r="AB255" s="4">
        <f t="shared" si="197"/>
        <v>-118.08070071857348</v>
      </c>
      <c r="AC255" s="4">
        <f t="shared" si="198"/>
        <v>165.27693126864983</v>
      </c>
      <c r="AD255" s="4">
        <f t="shared" si="199"/>
        <v>2.8846266282303081</v>
      </c>
      <c r="AE255" s="4">
        <f t="shared" si="200"/>
        <v>-1.6982279144947086</v>
      </c>
      <c r="AF255" s="4">
        <f t="shared" si="201"/>
        <v>-6.7929116579788342</v>
      </c>
      <c r="AG255" s="4">
        <f t="shared" si="202"/>
        <v>2.9050100778756534</v>
      </c>
      <c r="AH255" s="4">
        <f t="shared" si="203"/>
        <v>166.44481690524555</v>
      </c>
      <c r="AI255" s="4">
        <f t="shared" si="204"/>
        <v>11.09632112701637</v>
      </c>
      <c r="AJ255" s="4">
        <f t="shared" si="205"/>
        <v>0.10125388501038329</v>
      </c>
      <c r="AK255" s="4">
        <f t="shared" si="206"/>
        <v>5.8014202703979123</v>
      </c>
      <c r="AL255" s="4">
        <f t="shared" si="207"/>
        <v>-0.53034227789899546</v>
      </c>
      <c r="AM255" s="4">
        <f t="shared" si="208"/>
        <v>-0.53034227789899546</v>
      </c>
      <c r="AN255" s="4">
        <f t="shared" si="209"/>
        <v>-2.1213691115959818</v>
      </c>
      <c r="AO255" s="4">
        <f t="shared" si="210"/>
        <v>4.6715425463828524</v>
      </c>
      <c r="AP255" s="4">
        <f t="shared" si="211"/>
        <v>4</v>
      </c>
      <c r="AQ255" s="4">
        <f t="shared" si="212"/>
        <v>1.8786308884040182</v>
      </c>
      <c r="AR255" s="4">
        <f t="shared" si="213"/>
        <v>12.031310514806734</v>
      </c>
      <c r="AS255" s="4">
        <f t="shared" si="214"/>
        <v>-3.1310514806731859E-2</v>
      </c>
      <c r="AT255" s="4">
        <f t="shared" si="215"/>
        <v>-8.197073608078604E-3</v>
      </c>
      <c r="AU255" s="4">
        <f t="shared" si="216"/>
        <v>0.66264339751815549</v>
      </c>
      <c r="AV255" s="4">
        <f t="shared" si="217"/>
        <v>1.0093573194785861</v>
      </c>
      <c r="AW255" s="4">
        <f t="shared" si="218"/>
        <v>57.831914426760861</v>
      </c>
      <c r="AX255" s="4">
        <f t="shared" si="219"/>
        <v>6.4291461006441217E-3</v>
      </c>
      <c r="AY255" s="4">
        <f t="shared" si="220"/>
        <v>-0.41968211394149646</v>
      </c>
      <c r="AZ255" s="4">
        <f t="shared" si="221"/>
        <v>3.1262747664574175</v>
      </c>
      <c r="BA255" s="4">
        <f t="shared" si="222"/>
        <v>179.12234971625713</v>
      </c>
      <c r="BB255" s="4">
        <f t="shared" si="223"/>
        <v>6.303162777127036</v>
      </c>
      <c r="BC255" s="4">
        <f t="shared" si="224"/>
        <v>5.7281477376796976</v>
      </c>
      <c r="BD255" s="4">
        <f t="shared" si="225"/>
        <v>18.334473291933769</v>
      </c>
      <c r="BE255" s="4">
        <f t="shared" si="226"/>
        <v>97.366475044095665</v>
      </c>
      <c r="BF255" s="4">
        <f t="shared" si="227"/>
        <v>82.633524955904335</v>
      </c>
      <c r="BG255" s="4">
        <f t="shared" si="228"/>
        <v>277.36647504409564</v>
      </c>
    </row>
    <row r="256" spans="1:59" x14ac:dyDescent="0.2">
      <c r="A256" s="3">
        <f t="shared" si="234"/>
        <v>45543</v>
      </c>
      <c r="B256" s="1">
        <f t="shared" si="229"/>
        <v>2024</v>
      </c>
      <c r="C256" s="1">
        <f t="shared" si="235"/>
        <v>9</v>
      </c>
      <c r="D256" s="1">
        <f t="shared" si="236"/>
        <v>8</v>
      </c>
      <c r="E256" s="1">
        <v>12</v>
      </c>
      <c r="F256" s="1">
        <f t="shared" si="176"/>
        <v>2024</v>
      </c>
      <c r="G256" s="1">
        <f t="shared" si="177"/>
        <v>9</v>
      </c>
      <c r="H256" s="1">
        <f t="shared" si="178"/>
        <v>10</v>
      </c>
      <c r="I256" s="1">
        <f t="shared" si="179"/>
        <v>20</v>
      </c>
      <c r="J256" s="1">
        <f t="shared" si="180"/>
        <v>-13</v>
      </c>
      <c r="K256" s="4">
        <f t="shared" si="181"/>
        <v>9016.9166666666279</v>
      </c>
      <c r="L256" s="4">
        <f t="shared" si="182"/>
        <v>0.24686972393337789</v>
      </c>
      <c r="M256" s="4">
        <f t="shared" si="183"/>
        <v>137.96080655464903</v>
      </c>
      <c r="N256" s="4">
        <f t="shared" si="184"/>
        <v>9.1973871036432691</v>
      </c>
      <c r="O256" s="4">
        <f t="shared" si="185"/>
        <v>11.130720436976603</v>
      </c>
      <c r="P256" s="4">
        <f t="shared" si="186"/>
        <v>11.197387103643269</v>
      </c>
      <c r="Q256" s="4">
        <f t="shared" si="187"/>
        <v>167.96080655464903</v>
      </c>
      <c r="R256" s="4">
        <f t="shared" si="188"/>
        <v>283.35767853068671</v>
      </c>
      <c r="S256" s="4">
        <f t="shared" si="189"/>
        <v>1.6698742211042665E-2</v>
      </c>
      <c r="T256" s="4">
        <f t="shared" si="190"/>
        <v>23.436081803588866</v>
      </c>
      <c r="U256" s="4">
        <f t="shared" si="230"/>
        <v>0.40903679123935671</v>
      </c>
      <c r="V256" s="4">
        <f t="shared" si="191"/>
        <v>-115.39687197603769</v>
      </c>
      <c r="W256" s="4">
        <f t="shared" si="192"/>
        <v>-2.0140553624842328</v>
      </c>
      <c r="X256" s="4">
        <f t="shared" si="193"/>
        <v>-2.0140553624842328</v>
      </c>
      <c r="Y256" s="4">
        <f t="shared" si="194"/>
        <v>-2.029033048691864</v>
      </c>
      <c r="Z256" s="4">
        <f t="shared" si="195"/>
        <v>-2.0290313730995417</v>
      </c>
      <c r="AA256" s="4">
        <f t="shared" si="196"/>
        <v>-2.0439530333173561</v>
      </c>
      <c r="AB256" s="4">
        <f t="shared" si="197"/>
        <v>-117.10988233204705</v>
      </c>
      <c r="AC256" s="4">
        <f t="shared" si="198"/>
        <v>166.24779619863966</v>
      </c>
      <c r="AD256" s="4">
        <f t="shared" si="199"/>
        <v>2.901571417850775</v>
      </c>
      <c r="AE256" s="4">
        <f t="shared" si="200"/>
        <v>-1.713010356009363</v>
      </c>
      <c r="AF256" s="4">
        <f t="shared" si="201"/>
        <v>-6.8520414240374521</v>
      </c>
      <c r="AG256" s="4">
        <f t="shared" si="202"/>
        <v>2.9207072468552027</v>
      </c>
      <c r="AH256" s="4">
        <f t="shared" si="203"/>
        <v>167.3441984380774</v>
      </c>
      <c r="AI256" s="4">
        <f t="shared" si="204"/>
        <v>11.156279895871826</v>
      </c>
      <c r="AJ256" s="4">
        <f t="shared" si="205"/>
        <v>9.4690101244240668E-2</v>
      </c>
      <c r="AK256" s="4">
        <f t="shared" si="206"/>
        <v>5.4253431629614557</v>
      </c>
      <c r="AL256" s="4">
        <f t="shared" si="207"/>
        <v>-0.6166081165716264</v>
      </c>
      <c r="AM256" s="4">
        <f t="shared" si="208"/>
        <v>-0.6166081165716264</v>
      </c>
      <c r="AN256" s="4">
        <f t="shared" si="209"/>
        <v>-2.4664324662865056</v>
      </c>
      <c r="AO256" s="4">
        <f t="shared" si="210"/>
        <v>4.3856089577509465</v>
      </c>
      <c r="AP256" s="4">
        <f t="shared" si="211"/>
        <v>4</v>
      </c>
      <c r="AQ256" s="4">
        <f t="shared" si="212"/>
        <v>1.5335675337134944</v>
      </c>
      <c r="AR256" s="4">
        <f t="shared" si="213"/>
        <v>12.025559458895225</v>
      </c>
      <c r="AS256" s="4">
        <f t="shared" si="214"/>
        <v>-2.5559458895223486E-2</v>
      </c>
      <c r="AT256" s="4">
        <f t="shared" si="215"/>
        <v>-6.6914506912470325E-3</v>
      </c>
      <c r="AU256" s="4">
        <f t="shared" si="216"/>
        <v>0.66264339751815549</v>
      </c>
      <c r="AV256" s="4">
        <f t="shared" si="217"/>
        <v>1.0028103665114076</v>
      </c>
      <c r="AW256" s="4">
        <f t="shared" si="218"/>
        <v>57.456801653070883</v>
      </c>
      <c r="AX256" s="4">
        <f t="shared" si="219"/>
        <v>5.2516592949309075E-3</v>
      </c>
      <c r="AY256" s="4">
        <f t="shared" si="220"/>
        <v>-0.42405889497726879</v>
      </c>
      <c r="AZ256" s="4">
        <f t="shared" si="221"/>
        <v>3.1292090179691017</v>
      </c>
      <c r="BA256" s="4">
        <f t="shared" si="222"/>
        <v>179.29046994390652</v>
      </c>
      <c r="BB256" s="4">
        <f t="shared" si="223"/>
        <v>6.2833505542132775</v>
      </c>
      <c r="BC256" s="4">
        <f t="shared" si="224"/>
        <v>5.7422089046819478</v>
      </c>
      <c r="BD256" s="4">
        <f t="shared" si="225"/>
        <v>18.308910013108502</v>
      </c>
      <c r="BE256" s="4">
        <f t="shared" si="226"/>
        <v>96.88803320484412</v>
      </c>
      <c r="BF256" s="4">
        <f t="shared" si="227"/>
        <v>83.11196679515588</v>
      </c>
      <c r="BG256" s="4">
        <f t="shared" si="228"/>
        <v>276.88803320484413</v>
      </c>
    </row>
    <row r="257" spans="1:59" x14ac:dyDescent="0.2">
      <c r="A257" s="3">
        <f t="shared" si="234"/>
        <v>45544</v>
      </c>
      <c r="B257" s="1">
        <f t="shared" si="229"/>
        <v>2024</v>
      </c>
      <c r="C257" s="1">
        <f t="shared" si="235"/>
        <v>9</v>
      </c>
      <c r="D257" s="1">
        <f t="shared" si="236"/>
        <v>9</v>
      </c>
      <c r="E257" s="1">
        <v>12</v>
      </c>
      <c r="F257" s="1">
        <f t="shared" si="176"/>
        <v>2024</v>
      </c>
      <c r="G257" s="1">
        <f t="shared" si="177"/>
        <v>9</v>
      </c>
      <c r="H257" s="1">
        <f t="shared" si="178"/>
        <v>10</v>
      </c>
      <c r="I257" s="1">
        <f t="shared" si="179"/>
        <v>20</v>
      </c>
      <c r="J257" s="1">
        <f t="shared" si="180"/>
        <v>-13</v>
      </c>
      <c r="K257" s="4">
        <f t="shared" si="181"/>
        <v>9017.9166666666279</v>
      </c>
      <c r="L257" s="4">
        <f t="shared" si="182"/>
        <v>0.24689710244124921</v>
      </c>
      <c r="M257" s="4">
        <f t="shared" si="183"/>
        <v>138.94645392615348</v>
      </c>
      <c r="N257" s="4">
        <f t="shared" si="184"/>
        <v>9.2630969284102314</v>
      </c>
      <c r="O257" s="4">
        <f t="shared" si="185"/>
        <v>11.196430261743565</v>
      </c>
      <c r="P257" s="4">
        <f t="shared" si="186"/>
        <v>11.263096928410231</v>
      </c>
      <c r="Q257" s="4">
        <f t="shared" si="187"/>
        <v>168.94645392615348</v>
      </c>
      <c r="R257" s="4">
        <f t="shared" si="188"/>
        <v>283.3577250741501</v>
      </c>
      <c r="S257" s="4">
        <f t="shared" si="189"/>
        <v>1.669874111590235E-2</v>
      </c>
      <c r="T257" s="4">
        <f t="shared" si="190"/>
        <v>23.436081447668261</v>
      </c>
      <c r="U257" s="4">
        <f t="shared" si="230"/>
        <v>0.40903678502737029</v>
      </c>
      <c r="V257" s="4">
        <f t="shared" si="191"/>
        <v>-114.41127114799662</v>
      </c>
      <c r="W257" s="4">
        <f t="shared" si="192"/>
        <v>-1.9968533829245334</v>
      </c>
      <c r="X257" s="4">
        <f t="shared" si="193"/>
        <v>-1.9968533829245334</v>
      </c>
      <c r="Y257" s="4">
        <f t="shared" si="194"/>
        <v>-2.0119550747540589</v>
      </c>
      <c r="Z257" s="4">
        <f t="shared" si="195"/>
        <v>-2.0119533570572559</v>
      </c>
      <c r="AA257" s="4">
        <f t="shared" si="196"/>
        <v>-2.0270004514595445</v>
      </c>
      <c r="AB257" s="4">
        <f t="shared" si="197"/>
        <v>-116.1385709397444</v>
      </c>
      <c r="AC257" s="4">
        <f t="shared" si="198"/>
        <v>167.2191541344057</v>
      </c>
      <c r="AD257" s="4">
        <f t="shared" si="199"/>
        <v>2.918524812045268</v>
      </c>
      <c r="AE257" s="4">
        <f t="shared" si="200"/>
        <v>-1.7272997917477824</v>
      </c>
      <c r="AF257" s="4">
        <f t="shared" si="201"/>
        <v>-6.9091991669911295</v>
      </c>
      <c r="AG257" s="4">
        <f t="shared" si="202"/>
        <v>2.9363927795654425</v>
      </c>
      <c r="AH257" s="4">
        <f t="shared" si="203"/>
        <v>168.24291326178854</v>
      </c>
      <c r="AI257" s="4">
        <f t="shared" si="204"/>
        <v>11.21619421745257</v>
      </c>
      <c r="AJ257" s="4">
        <f t="shared" si="205"/>
        <v>8.8099804072915691E-2</v>
      </c>
      <c r="AK257" s="4">
        <f t="shared" si="206"/>
        <v>5.0477469493075295</v>
      </c>
      <c r="AL257" s="4">
        <f t="shared" si="207"/>
        <v>-0.70354066436493667</v>
      </c>
      <c r="AM257" s="4">
        <f t="shared" si="208"/>
        <v>-0.70354066436493667</v>
      </c>
      <c r="AN257" s="4">
        <f t="shared" si="209"/>
        <v>-2.8141626574597467</v>
      </c>
      <c r="AO257" s="4">
        <f t="shared" si="210"/>
        <v>4.0950365095313828</v>
      </c>
      <c r="AP257" s="4">
        <f t="shared" si="211"/>
        <v>4</v>
      </c>
      <c r="AQ257" s="4">
        <f t="shared" si="212"/>
        <v>1.1858373425402533</v>
      </c>
      <c r="AR257" s="4">
        <f t="shared" si="213"/>
        <v>12.019763955709005</v>
      </c>
      <c r="AS257" s="4">
        <f t="shared" si="214"/>
        <v>-1.9763955709004577E-2</v>
      </c>
      <c r="AT257" s="4">
        <f t="shared" si="215"/>
        <v>-5.1741915051069023E-3</v>
      </c>
      <c r="AU257" s="4">
        <f t="shared" si="216"/>
        <v>0.66264339751815549</v>
      </c>
      <c r="AV257" s="4">
        <f t="shared" si="217"/>
        <v>0.99623339014645229</v>
      </c>
      <c r="AW257" s="4">
        <f t="shared" si="218"/>
        <v>57.079968665401651</v>
      </c>
      <c r="AX257" s="4">
        <f t="shared" si="219"/>
        <v>4.063332659013404E-3</v>
      </c>
      <c r="AY257" s="4">
        <f t="shared" si="220"/>
        <v>-0.42843389334210463</v>
      </c>
      <c r="AZ257" s="4">
        <f t="shared" si="221"/>
        <v>3.1321087847885392</v>
      </c>
      <c r="BA257" s="4">
        <f t="shared" si="222"/>
        <v>179.45661434423235</v>
      </c>
      <c r="BB257" s="4">
        <f t="shared" si="223"/>
        <v>6.2634908022967215</v>
      </c>
      <c r="BC257" s="4">
        <f t="shared" si="224"/>
        <v>5.7562731534122831</v>
      </c>
      <c r="BD257" s="4">
        <f t="shared" si="225"/>
        <v>18.283254758005725</v>
      </c>
      <c r="BE257" s="4">
        <f t="shared" si="226"/>
        <v>96.407844117025732</v>
      </c>
      <c r="BF257" s="4">
        <f t="shared" si="227"/>
        <v>83.592155882974268</v>
      </c>
      <c r="BG257" s="4">
        <f t="shared" si="228"/>
        <v>276.40784411702572</v>
      </c>
    </row>
    <row r="258" spans="1:59" x14ac:dyDescent="0.2">
      <c r="A258" s="3">
        <f t="shared" si="234"/>
        <v>45545</v>
      </c>
      <c r="B258" s="1">
        <f t="shared" si="229"/>
        <v>2024</v>
      </c>
      <c r="C258" s="1">
        <f t="shared" si="235"/>
        <v>9</v>
      </c>
      <c r="D258" s="1">
        <f t="shared" si="236"/>
        <v>10</v>
      </c>
      <c r="E258" s="1">
        <v>12</v>
      </c>
      <c r="F258" s="1">
        <f t="shared" si="176"/>
        <v>2024</v>
      </c>
      <c r="G258" s="1">
        <f t="shared" si="177"/>
        <v>9</v>
      </c>
      <c r="H258" s="1">
        <f t="shared" si="178"/>
        <v>10</v>
      </c>
      <c r="I258" s="1">
        <f t="shared" si="179"/>
        <v>20</v>
      </c>
      <c r="J258" s="1">
        <f t="shared" si="180"/>
        <v>-13</v>
      </c>
      <c r="K258" s="4">
        <f t="shared" si="181"/>
        <v>9018.9166666666279</v>
      </c>
      <c r="L258" s="4">
        <f t="shared" si="182"/>
        <v>0.24692448094912053</v>
      </c>
      <c r="M258" s="4">
        <f t="shared" si="183"/>
        <v>139.93210129719228</v>
      </c>
      <c r="N258" s="4">
        <f t="shared" si="184"/>
        <v>9.3288067531461518</v>
      </c>
      <c r="O258" s="4">
        <f t="shared" si="185"/>
        <v>11.262140086479485</v>
      </c>
      <c r="P258" s="4">
        <f t="shared" si="186"/>
        <v>11.328806753146154</v>
      </c>
      <c r="Q258" s="4">
        <f t="shared" si="187"/>
        <v>169.9321012971923</v>
      </c>
      <c r="R258" s="4">
        <f t="shared" si="188"/>
        <v>283.35777161761348</v>
      </c>
      <c r="S258" s="4">
        <f t="shared" si="189"/>
        <v>1.6698740020762035E-2</v>
      </c>
      <c r="T258" s="4">
        <f t="shared" si="190"/>
        <v>23.43608109174766</v>
      </c>
      <c r="U258" s="4">
        <f t="shared" si="230"/>
        <v>0.40903677881538392</v>
      </c>
      <c r="V258" s="4">
        <f t="shared" si="191"/>
        <v>-113.42567032042118</v>
      </c>
      <c r="W258" s="4">
        <f t="shared" si="192"/>
        <v>-1.9796514033729611</v>
      </c>
      <c r="X258" s="4">
        <f t="shared" si="193"/>
        <v>-1.9796514033729611</v>
      </c>
      <c r="Y258" s="4">
        <f t="shared" si="194"/>
        <v>-1.9948727261176635</v>
      </c>
      <c r="Z258" s="4">
        <f t="shared" si="195"/>
        <v>-1.9948709671301619</v>
      </c>
      <c r="AA258" s="4">
        <f t="shared" si="196"/>
        <v>-2.010039184960819</v>
      </c>
      <c r="AB258" s="4">
        <f t="shared" si="197"/>
        <v>-115.16676195417078</v>
      </c>
      <c r="AC258" s="4">
        <f t="shared" si="198"/>
        <v>168.19100966344268</v>
      </c>
      <c r="AD258" s="4">
        <f t="shared" si="199"/>
        <v>2.9354868908806746</v>
      </c>
      <c r="AE258" s="4">
        <f t="shared" si="200"/>
        <v>-1.7410916337496189</v>
      </c>
      <c r="AF258" s="4">
        <f t="shared" si="201"/>
        <v>-6.9643665349984758</v>
      </c>
      <c r="AG258" s="4">
        <f t="shared" si="202"/>
        <v>2.9520680535640551</v>
      </c>
      <c r="AH258" s="4">
        <f t="shared" si="203"/>
        <v>169.14104030462019</v>
      </c>
      <c r="AI258" s="4">
        <f t="shared" si="204"/>
        <v>11.276069353641345</v>
      </c>
      <c r="AJ258" s="4">
        <f t="shared" si="205"/>
        <v>8.1484576655443577E-2</v>
      </c>
      <c r="AK258" s="4">
        <f t="shared" si="206"/>
        <v>4.6687223377671501</v>
      </c>
      <c r="AL258" s="4">
        <f t="shared" si="207"/>
        <v>-0.79106099257211326</v>
      </c>
      <c r="AM258" s="4">
        <f t="shared" si="208"/>
        <v>-0.79106099257211326</v>
      </c>
      <c r="AN258" s="4">
        <f t="shared" si="209"/>
        <v>-3.1642439702884531</v>
      </c>
      <c r="AO258" s="4">
        <f t="shared" si="210"/>
        <v>3.8001225647100227</v>
      </c>
      <c r="AP258" s="4">
        <f t="shared" si="211"/>
        <v>4</v>
      </c>
      <c r="AQ258" s="4">
        <f t="shared" si="212"/>
        <v>0.83575602971154694</v>
      </c>
      <c r="AR258" s="4">
        <f t="shared" si="213"/>
        <v>12.01392926716186</v>
      </c>
      <c r="AS258" s="4">
        <f t="shared" si="214"/>
        <v>-1.3929267161859826E-2</v>
      </c>
      <c r="AT258" s="4">
        <f t="shared" si="215"/>
        <v>-3.6466736154656984E-3</v>
      </c>
      <c r="AU258" s="4">
        <f t="shared" si="216"/>
        <v>0.66264339751815549</v>
      </c>
      <c r="AV258" s="4">
        <f t="shared" si="217"/>
        <v>0.98962798938371088</v>
      </c>
      <c r="AW258" s="4">
        <f t="shared" si="218"/>
        <v>56.701507079704072</v>
      </c>
      <c r="AX258" s="4">
        <f t="shared" si="219"/>
        <v>2.8653781248034649E-3</v>
      </c>
      <c r="AY258" s="4">
        <f t="shared" si="220"/>
        <v>-0.4328056220606899</v>
      </c>
      <c r="AZ258" s="4">
        <f t="shared" si="221"/>
        <v>3.134972276875533</v>
      </c>
      <c r="BA258" s="4">
        <f t="shared" si="222"/>
        <v>179.6206803554862</v>
      </c>
      <c r="BB258" s="4">
        <f t="shared" si="223"/>
        <v>6.2435863197090793</v>
      </c>
      <c r="BC258" s="4">
        <f t="shared" si="224"/>
        <v>5.7703429474527805</v>
      </c>
      <c r="BD258" s="4">
        <f t="shared" si="225"/>
        <v>18.257515586870937</v>
      </c>
      <c r="BE258" s="4">
        <f t="shared" si="226"/>
        <v>95.926011835930694</v>
      </c>
      <c r="BF258" s="4">
        <f t="shared" si="227"/>
        <v>84.073988164069306</v>
      </c>
      <c r="BG258" s="4">
        <f t="shared" si="228"/>
        <v>275.92601183593069</v>
      </c>
    </row>
    <row r="259" spans="1:59" x14ac:dyDescent="0.2">
      <c r="A259" s="3">
        <f t="shared" si="234"/>
        <v>45546</v>
      </c>
      <c r="B259" s="1">
        <f t="shared" si="229"/>
        <v>2024</v>
      </c>
      <c r="C259" s="1">
        <f t="shared" si="235"/>
        <v>9</v>
      </c>
      <c r="D259" s="1">
        <f t="shared" si="236"/>
        <v>11</v>
      </c>
      <c r="E259" s="1">
        <v>12</v>
      </c>
      <c r="F259" s="1">
        <f t="shared" si="176"/>
        <v>2024</v>
      </c>
      <c r="G259" s="1">
        <f t="shared" si="177"/>
        <v>9</v>
      </c>
      <c r="H259" s="1">
        <f t="shared" si="178"/>
        <v>10</v>
      </c>
      <c r="I259" s="1">
        <f t="shared" si="179"/>
        <v>20</v>
      </c>
      <c r="J259" s="1">
        <f t="shared" si="180"/>
        <v>-13</v>
      </c>
      <c r="K259" s="4">
        <f t="shared" si="181"/>
        <v>9019.9166666666279</v>
      </c>
      <c r="L259" s="4">
        <f t="shared" si="182"/>
        <v>0.24695185945699186</v>
      </c>
      <c r="M259" s="4">
        <f t="shared" si="183"/>
        <v>140.91774866916239</v>
      </c>
      <c r="N259" s="4">
        <f t="shared" si="184"/>
        <v>9.3945165779441595</v>
      </c>
      <c r="O259" s="4">
        <f t="shared" si="185"/>
        <v>11.327849911277493</v>
      </c>
      <c r="P259" s="4">
        <f t="shared" si="186"/>
        <v>11.39451657794416</v>
      </c>
      <c r="Q259" s="4">
        <f t="shared" si="187"/>
        <v>170.91774866916239</v>
      </c>
      <c r="R259" s="4">
        <f t="shared" si="188"/>
        <v>283.35781816107686</v>
      </c>
      <c r="S259" s="4">
        <f t="shared" si="189"/>
        <v>1.6698738925621719E-2</v>
      </c>
      <c r="T259" s="4">
        <f t="shared" si="190"/>
        <v>23.436080735827058</v>
      </c>
      <c r="U259" s="4">
        <f t="shared" si="230"/>
        <v>0.40903677260339755</v>
      </c>
      <c r="V259" s="4">
        <f t="shared" si="191"/>
        <v>-112.44006949191447</v>
      </c>
      <c r="W259" s="4">
        <f t="shared" si="192"/>
        <v>-1.9624494238051351</v>
      </c>
      <c r="X259" s="4">
        <f t="shared" si="193"/>
        <v>-1.9624494238051351</v>
      </c>
      <c r="Y259" s="4">
        <f t="shared" si="194"/>
        <v>-1.9777859646366567</v>
      </c>
      <c r="Z259" s="4">
        <f t="shared" si="195"/>
        <v>-1.9777841652519035</v>
      </c>
      <c r="AA259" s="4">
        <f t="shared" si="196"/>
        <v>-1.9930691560089853</v>
      </c>
      <c r="AB259" s="4">
        <f t="shared" si="197"/>
        <v>-114.1944509170159</v>
      </c>
      <c r="AC259" s="4">
        <f t="shared" si="198"/>
        <v>169.16336724406096</v>
      </c>
      <c r="AD259" s="4">
        <f t="shared" si="199"/>
        <v>2.9524577321691901</v>
      </c>
      <c r="AE259" s="4">
        <f t="shared" si="200"/>
        <v>-1.7543814251014282</v>
      </c>
      <c r="AF259" s="4">
        <f t="shared" si="201"/>
        <v>-7.017525700405713</v>
      </c>
      <c r="AG259" s="4">
        <f t="shared" si="202"/>
        <v>2.9677344598990887</v>
      </c>
      <c r="AH259" s="4">
        <f t="shared" si="203"/>
        <v>170.03865926775464</v>
      </c>
      <c r="AI259" s="4">
        <f t="shared" si="204"/>
        <v>11.33591061785031</v>
      </c>
      <c r="AJ259" s="4">
        <f t="shared" si="205"/>
        <v>7.484600545438895E-2</v>
      </c>
      <c r="AK259" s="4">
        <f t="shared" si="206"/>
        <v>4.2883602259496261</v>
      </c>
      <c r="AL259" s="4">
        <f t="shared" si="207"/>
        <v>-0.87908940140775371</v>
      </c>
      <c r="AM259" s="4">
        <f t="shared" si="208"/>
        <v>-0.87908940140775371</v>
      </c>
      <c r="AN259" s="4">
        <f t="shared" si="209"/>
        <v>-3.5163576056310148</v>
      </c>
      <c r="AO259" s="4">
        <f t="shared" si="210"/>
        <v>3.5011680947746981</v>
      </c>
      <c r="AP259" s="4">
        <f t="shared" si="211"/>
        <v>4</v>
      </c>
      <c r="AQ259" s="4">
        <f t="shared" si="212"/>
        <v>0.48364239436898515</v>
      </c>
      <c r="AR259" s="4">
        <f t="shared" si="213"/>
        <v>12.008060706572817</v>
      </c>
      <c r="AS259" s="4">
        <f t="shared" si="214"/>
        <v>-8.060706572816656E-3</v>
      </c>
      <c r="AT259" s="4">
        <f t="shared" si="215"/>
        <v>-2.1102880459919803E-3</v>
      </c>
      <c r="AU259" s="4">
        <f t="shared" si="216"/>
        <v>0.66264339751815549</v>
      </c>
      <c r="AV259" s="4">
        <f t="shared" si="217"/>
        <v>0.98299577798604221</v>
      </c>
      <c r="AW259" s="4">
        <f t="shared" si="218"/>
        <v>56.3215093577791</v>
      </c>
      <c r="AX259" s="4">
        <f t="shared" si="219"/>
        <v>1.6590261980026317E-3</v>
      </c>
      <c r="AY259" s="4">
        <f t="shared" si="220"/>
        <v>-0.43717260969253557</v>
      </c>
      <c r="AZ259" s="4">
        <f t="shared" si="221"/>
        <v>3.1377977721236059</v>
      </c>
      <c r="BA259" s="4">
        <f t="shared" si="222"/>
        <v>179.78256930823505</v>
      </c>
      <c r="BB259" s="4">
        <f t="shared" si="223"/>
        <v>6.2236398501096932</v>
      </c>
      <c r="BC259" s="4">
        <f t="shared" si="224"/>
        <v>5.7844208564631234</v>
      </c>
      <c r="BD259" s="4">
        <f t="shared" si="225"/>
        <v>18.231700556682512</v>
      </c>
      <c r="BE259" s="4">
        <f t="shared" si="226"/>
        <v>95.442640299018933</v>
      </c>
      <c r="BF259" s="4">
        <f t="shared" si="227"/>
        <v>84.557359700981067</v>
      </c>
      <c r="BG259" s="4">
        <f t="shared" si="228"/>
        <v>275.44264029901893</v>
      </c>
    </row>
    <row r="260" spans="1:59" x14ac:dyDescent="0.2">
      <c r="A260" s="3">
        <f t="shared" si="234"/>
        <v>45547</v>
      </c>
      <c r="B260" s="1">
        <f t="shared" si="229"/>
        <v>2024</v>
      </c>
      <c r="C260" s="1">
        <f t="shared" si="235"/>
        <v>9</v>
      </c>
      <c r="D260" s="1">
        <f t="shared" si="236"/>
        <v>12</v>
      </c>
      <c r="E260" s="1">
        <v>12</v>
      </c>
      <c r="F260" s="1">
        <f t="shared" si="176"/>
        <v>2024</v>
      </c>
      <c r="G260" s="1">
        <f t="shared" si="177"/>
        <v>9</v>
      </c>
      <c r="H260" s="1">
        <f t="shared" si="178"/>
        <v>10</v>
      </c>
      <c r="I260" s="1">
        <f t="shared" si="179"/>
        <v>20</v>
      </c>
      <c r="J260" s="1">
        <f t="shared" si="180"/>
        <v>-13</v>
      </c>
      <c r="K260" s="4">
        <f t="shared" si="181"/>
        <v>9020.9166666666279</v>
      </c>
      <c r="L260" s="4">
        <f t="shared" si="182"/>
        <v>0.24697923796486318</v>
      </c>
      <c r="M260" s="4">
        <f t="shared" si="183"/>
        <v>141.90339604066685</v>
      </c>
      <c r="N260" s="4">
        <f t="shared" si="184"/>
        <v>9.4602264027111236</v>
      </c>
      <c r="O260" s="4">
        <f t="shared" si="185"/>
        <v>11.393559736044457</v>
      </c>
      <c r="P260" s="4">
        <f t="shared" si="186"/>
        <v>11.460226402711122</v>
      </c>
      <c r="Q260" s="4">
        <f t="shared" si="187"/>
        <v>171.90339604066682</v>
      </c>
      <c r="R260" s="4">
        <f t="shared" si="188"/>
        <v>283.35786470454025</v>
      </c>
      <c r="S260" s="4">
        <f t="shared" si="189"/>
        <v>1.6698737830481404E-2</v>
      </c>
      <c r="T260" s="4">
        <f t="shared" si="190"/>
        <v>23.436080379906457</v>
      </c>
      <c r="U260" s="4">
        <f t="shared" si="230"/>
        <v>0.40903676639141118</v>
      </c>
      <c r="V260" s="4">
        <f t="shared" si="191"/>
        <v>-111.45446866387343</v>
      </c>
      <c r="W260" s="4">
        <f t="shared" si="192"/>
        <v>-1.9452474442454366</v>
      </c>
      <c r="X260" s="4">
        <f t="shared" si="193"/>
        <v>-1.9452474442454366</v>
      </c>
      <c r="Y260" s="4">
        <f t="shared" si="194"/>
        <v>-1.9606947534100645</v>
      </c>
      <c r="Z260" s="4">
        <f t="shared" si="195"/>
        <v>-1.9606929146000267</v>
      </c>
      <c r="AA260" s="4">
        <f t="shared" si="196"/>
        <v>-1.976090289156633</v>
      </c>
      <c r="AB260" s="4">
        <f t="shared" si="197"/>
        <v>-113.22163350546154</v>
      </c>
      <c r="AC260" s="4">
        <f t="shared" si="198"/>
        <v>170.13623119907871</v>
      </c>
      <c r="AD260" s="4">
        <f t="shared" si="199"/>
        <v>2.9694374113582236</v>
      </c>
      <c r="AE260" s="4">
        <f t="shared" si="200"/>
        <v>-1.7671648415881123</v>
      </c>
      <c r="AF260" s="4">
        <f t="shared" si="201"/>
        <v>-7.0686593663524491</v>
      </c>
      <c r="AG260" s="4">
        <f t="shared" si="202"/>
        <v>2.9833934021712705</v>
      </c>
      <c r="AH260" s="4">
        <f t="shared" si="203"/>
        <v>170.93585057158964</v>
      </c>
      <c r="AI260" s="4">
        <f t="shared" si="204"/>
        <v>11.39572337143931</v>
      </c>
      <c r="AJ260" s="4">
        <f t="shared" si="205"/>
        <v>6.8185680479085131E-2</v>
      </c>
      <c r="AK260" s="4">
        <f t="shared" si="206"/>
        <v>3.9067517146791433</v>
      </c>
      <c r="AL260" s="4">
        <f t="shared" si="207"/>
        <v>-0.96754546907718009</v>
      </c>
      <c r="AM260" s="4">
        <f t="shared" si="208"/>
        <v>-0.96754546907718009</v>
      </c>
      <c r="AN260" s="4">
        <f t="shared" si="209"/>
        <v>-3.8701818763087203</v>
      </c>
      <c r="AO260" s="4">
        <f t="shared" si="210"/>
        <v>3.1984774900437287</v>
      </c>
      <c r="AP260" s="4">
        <f t="shared" si="211"/>
        <v>4</v>
      </c>
      <c r="AQ260" s="4">
        <f t="shared" si="212"/>
        <v>0.12981812369127965</v>
      </c>
      <c r="AR260" s="4">
        <f t="shared" si="213"/>
        <v>12.002163635394854</v>
      </c>
      <c r="AS260" s="4">
        <f t="shared" si="214"/>
        <v>-2.1636353948526477E-3</v>
      </c>
      <c r="AT260" s="4">
        <f t="shared" si="215"/>
        <v>-5.6643842179299414E-4</v>
      </c>
      <c r="AU260" s="4">
        <f t="shared" si="216"/>
        <v>0.66264339751815549</v>
      </c>
      <c r="AV260" s="4">
        <f t="shared" si="217"/>
        <v>0.97633838445637111</v>
      </c>
      <c r="AW260" s="4">
        <f t="shared" si="218"/>
        <v>55.940068805971244</v>
      </c>
      <c r="AX260" s="4">
        <f t="shared" si="219"/>
        <v>4.4552463723424794E-4</v>
      </c>
      <c r="AY260" s="4">
        <f t="shared" si="220"/>
        <v>-0.44153340098685762</v>
      </c>
      <c r="AZ260" s="4">
        <f t="shared" si="221"/>
        <v>3.1405836144434152</v>
      </c>
      <c r="BA260" s="4">
        <f t="shared" si="222"/>
        <v>179.94218631554907</v>
      </c>
      <c r="BB260" s="4">
        <f t="shared" si="223"/>
        <v>6.2036540873091441</v>
      </c>
      <c r="BC260" s="4">
        <f t="shared" si="224"/>
        <v>5.7985095480857103</v>
      </c>
      <c r="BD260" s="4">
        <f t="shared" si="225"/>
        <v>18.205817722703998</v>
      </c>
      <c r="BE260" s="4">
        <f t="shared" si="226"/>
        <v>94.957833366503237</v>
      </c>
      <c r="BF260" s="4">
        <f t="shared" si="227"/>
        <v>85.042166633496763</v>
      </c>
      <c r="BG260" s="4">
        <f t="shared" si="228"/>
        <v>274.95783336650322</v>
      </c>
    </row>
    <row r="261" spans="1:59" x14ac:dyDescent="0.2">
      <c r="A261" s="3">
        <f t="shared" si="234"/>
        <v>45548</v>
      </c>
      <c r="B261" s="1">
        <f t="shared" si="229"/>
        <v>2024</v>
      </c>
      <c r="C261" s="1">
        <f t="shared" si="235"/>
        <v>9</v>
      </c>
      <c r="D261" s="1">
        <f t="shared" si="236"/>
        <v>13</v>
      </c>
      <c r="E261" s="1">
        <v>12</v>
      </c>
      <c r="F261" s="1">
        <f t="shared" ref="F261:F324" si="237">IF(Month &lt;=2,Year-1,Year)</f>
        <v>2024</v>
      </c>
      <c r="G261" s="1">
        <f t="shared" ref="G261:G324" si="238">IF(Month &lt;=2,Month+12,Month)</f>
        <v>9</v>
      </c>
      <c r="H261" s="1">
        <f t="shared" ref="H261:H324" si="239">Hour-Zone</f>
        <v>10</v>
      </c>
      <c r="I261" s="1">
        <f t="shared" ref="I261:I324" si="240">INT(Year_corr/100)</f>
        <v>20</v>
      </c>
      <c r="J261" s="1">
        <f t="shared" ref="J261:J324" si="241">2 - aaa + INT(aaa/4)</f>
        <v>-13</v>
      </c>
      <c r="K261" s="4">
        <f t="shared" ref="K261:K324" si="242">bbb + INT(365.25*Year_corr) + INT(30.6001*(Month_corr+1))   + Day + UTC/24 -730550.5</f>
        <v>9021.9166666666279</v>
      </c>
      <c r="L261" s="4">
        <f t="shared" ref="L261:L324" si="243">Days_since_Epoch/36525</f>
        <v>0.2470066164727345</v>
      </c>
      <c r="M261" s="4">
        <f t="shared" ref="M261:M324" si="244">MOD(  280.46061837   +  360.98564736629  *  Days_since_Epoch   +  0.000387933 * Jul_Cent_sinch_Epoch^2   -   Jul_Cent_sinch_Epoch^3  /38710000,360 )</f>
        <v>142.8890434121713</v>
      </c>
      <c r="N261" s="4">
        <f t="shared" ref="N261:N324" si="245">GMST_deg/15</f>
        <v>9.5259362274780877</v>
      </c>
      <c r="O261" s="4">
        <f t="shared" ref="O261:O324" si="246">GMST_hrs + Longitude/15</f>
        <v>11.459269560811421</v>
      </c>
      <c r="P261" s="4">
        <f t="shared" ref="P261:P324" si="247">GMST_hrs + 12 - UTC</f>
        <v>11.525936227478088</v>
      </c>
      <c r="Q261" s="4">
        <f t="shared" ref="Q261:Q324" si="248">Mean_Sun_Longitude_hrs*15</f>
        <v>172.8890434121713</v>
      </c>
      <c r="R261" s="4">
        <f t="shared" ref="R261:R324" si="249">282.938 + 1.7*Jul_Cent_sinch_Epoch</f>
        <v>283.35791124800363</v>
      </c>
      <c r="S261" s="4">
        <f t="shared" ref="S261:S324" si="250">0.016708617 - 0.00004 * Jul_Cent_sinch_Epoch</f>
        <v>1.6698736735341089E-2</v>
      </c>
      <c r="T261" s="4">
        <f t="shared" ref="T261:T324" si="251">23.43929111 - 0.013 * Jul_Cent_sinch_Epoch</f>
        <v>23.436080023985852</v>
      </c>
      <c r="U261" s="4">
        <f t="shared" si="230"/>
        <v>0.40903676017942475</v>
      </c>
      <c r="V261" s="4">
        <f t="shared" ref="V261:V324" si="252">Mean_Sun_Longitude_deg - Perihelion_Longitude</f>
        <v>-110.46886783583233</v>
      </c>
      <c r="W261" s="4">
        <f t="shared" ref="W261:W324" si="253">RADIANS(Mean_Anomaly_deg)</f>
        <v>-1.9280454646857368</v>
      </c>
      <c r="X261" s="4">
        <f t="shared" ref="X261:X324" si="254">Mean_Anomaly_rad</f>
        <v>-1.9280454646857368</v>
      </c>
      <c r="Y261" s="4">
        <f t="shared" ref="Y261:Y324" si="255">Eccentric_Anomaly_0  +
(Mean_Anomaly_rad + Eccentricity * SIN(Mean_Anomaly_rad)  - Eccentric_Anomaly_0) /
 (1 - Eccentricity * COS(Eccentric_Anomaly_0))</f>
        <v>-1.9435990567153252</v>
      </c>
      <c r="Z261" s="4">
        <f t="shared" ref="Z261:Z324" si="256">Eccentric_Anomaly_1  +
(Mean_Anomaly_rad + Eccentricity * SIN(Eccentric_Anomaly_1)  - Eccentric_Anomaly_1) /
 (1 - Eccentricity * COS(Eccentric_Anomaly_1))</f>
        <v>-1.9435971795291453</v>
      </c>
      <c r="AA261" s="4">
        <f t="shared" ref="AA261:AA324" si="257">2 * ATAN2(COS(Eccentric_Anomaly_2/2),SQRT((1+Eccentricity)/(1-Eccentricity)) * SIN(Eccentric_Anomaly_2/2))</f>
        <v>-1.9591025112705616</v>
      </c>
      <c r="AB261" s="4">
        <f t="shared" ref="AB261:AB324" si="258">DEGREES(True_Anomaly_rad)</f>
        <v>-112.24830552928397</v>
      </c>
      <c r="AC261" s="4">
        <f t="shared" ref="AC261:AC324" si="259">True_Anomaly_deg+Perihelion_Longitude</f>
        <v>171.10960571871965</v>
      </c>
      <c r="AD261" s="4">
        <f t="shared" ref="AD261:AD324" si="260">RADIANS(Sun_True_Longitude_deg)</f>
        <v>2.986426001580976</v>
      </c>
      <c r="AE261" s="4">
        <f t="shared" ref="AE261:AE324" si="261">Sun_True_Longitude_deg-Mean_Sun_Longitude_deg</f>
        <v>-1.7794376934516549</v>
      </c>
      <c r="AF261" s="4">
        <f t="shared" ref="AF261:AF324" si="262">4*Eccentricity_Effect_deg</f>
        <v>-7.1177507738066197</v>
      </c>
      <c r="AG261" s="4">
        <f t="shared" ref="AG261:AG324" si="263">MOD(ATAN2(COS(Sun_True_Longitude_rad),COS(Obliquity_rad)*SIN(Sun_True_Longitude_rad)),2*PI())</f>
        <v>2.9990462957528736</v>
      </c>
      <c r="AH261" s="4">
        <f t="shared" ref="AH261:AH324" si="264">DEGREES(Right_Ascension_rad)</f>
        <v>171.83269531098293</v>
      </c>
      <c r="AI261" s="4">
        <f t="shared" ref="AI261:AI324" si="265">Right_Ascension_deg/15</f>
        <v>11.455513020732194</v>
      </c>
      <c r="AJ261" s="4">
        <f t="shared" ref="AJ261:AJ324" si="266">ASIN(SIN(Obliquity_rad)*SIN(Sun_True_Longitude_rad))</f>
        <v>6.1505195476711023E-2</v>
      </c>
      <c r="AK261" s="4">
        <f t="shared" ref="AK261:AK324" si="267">DEGREES(Declination_rad)</f>
        <v>3.523988118942663</v>
      </c>
      <c r="AL261" s="4">
        <f t="shared" ref="AL261:AL324" si="268">Right_Ascension_deg-Mean_Sun_Longitude_deg</f>
        <v>-1.0563481011883766</v>
      </c>
      <c r="AM261" s="4">
        <f t="shared" ref="AM261:AM324" si="269">IF(EoT_deg_uncorr&gt;180,EoT_deg_uncorr-360,IF(EoT_deg_uncorr&lt;-180,EoT_deg_uncorr+360,EoT_deg_uncorr))</f>
        <v>-1.0563481011883766</v>
      </c>
      <c r="AN261" s="4">
        <f t="shared" ref="AN261:AN324" si="270">4*EoT_deg</f>
        <v>-4.2253924047535065</v>
      </c>
      <c r="AO261" s="4">
        <f t="shared" ref="AO261:AO324" si="271">EoT_min-Eccentricity_Effect_min</f>
        <v>2.8923583690531132</v>
      </c>
      <c r="AP261" s="4">
        <f t="shared" ref="AP261:AP324" si="272">4*(Zone*15-Longitude)</f>
        <v>4</v>
      </c>
      <c r="AQ261" s="4">
        <f t="shared" ref="AQ261:AQ324" si="273">EoT_min+Longitude_correction_min</f>
        <v>-0.22539240475350653</v>
      </c>
      <c r="AR261" s="4">
        <f t="shared" ref="AR261:AR324" si="274">12 +EoT_Longitude_Corrected_min/60</f>
        <v>11.996243459920775</v>
      </c>
      <c r="AS261" s="4">
        <f t="shared" ref="AS261:AS324" si="275">GMST_hrs+Longitude/15-Right_Ascension_hrs</f>
        <v>3.7565400792267667E-3</v>
      </c>
      <c r="AT261" s="4">
        <f t="shared" ref="AT261:AT324" si="276">RADIANS(Solar_Hour_Angle_hrs * 15)</f>
        <v>9.8345989298453582E-4</v>
      </c>
      <c r="AU261" s="4">
        <f t="shared" ref="AU261:AU324" si="277">RADIANS(Latitude)</f>
        <v>0.66264339751815549</v>
      </c>
      <c r="AV261" s="4">
        <f t="shared" ref="AV261:AV324" si="278">ASIN(SIN(Latitude_rad)*SIN(Declination_rad)       +     COS(Latitude_rad)*COS(Declination_rad)*COS(Solar_Hour_Angle_rad))</f>
        <v>0.9696574519390051</v>
      </c>
      <c r="AW261" s="4">
        <f t="shared" ref="AW261:AW324" si="279">MOD(DEGREES(Solar_Altitude_rad),360)</f>
        <v>55.557279569514456</v>
      </c>
      <c r="AX261" s="4">
        <f t="shared" ref="AX261:AX324" si="280">-COS(Declination_rad) * COS(Latitude_rad) * SIN(Solar_Hour_Angle_rad)</f>
        <v>-7.7386290366294357E-4</v>
      </c>
      <c r="AY261" s="4">
        <f t="shared" ref="AY261:AY324" si="281">SIN(Declination_rad) - SIN(Latitude_rad) *SIN(Solar_Altitude_rad)</f>
        <v>-0.4458865575581149</v>
      </c>
      <c r="AZ261" s="4">
        <f t="shared" ref="AZ261:AZ324" si="282">ATAN2(Solar_Azimuth_b,Solar_Azimuth_a)</f>
        <v>-3.1398570952654952</v>
      </c>
      <c r="BA261" s="4">
        <f t="shared" ref="BA261:BA324" si="283">DEGREES(Solar_Azimuth_rad)</f>
        <v>-179.90055983291893</v>
      </c>
      <c r="BB261" s="4">
        <f t="shared" ref="BB261:BB324" si="284">DEGREES(ACOS(-TAN(Latitude_rad)*TAN(Declination_rad))) / 15</f>
        <v>6.1836316799684976</v>
      </c>
      <c r="BC261" s="4">
        <f t="shared" ref="BC261:BC324" si="285">Solar_Noon_hrs-Sunrise_q_hrs</f>
        <v>5.8126117799522774</v>
      </c>
      <c r="BD261" s="4">
        <f t="shared" ref="BD261:BD324" si="286">Solar_Noon_hrs+Sunrise_q_hrs</f>
        <v>18.179875139889273</v>
      </c>
      <c r="BE261" s="4">
        <f t="shared" ref="BE261:BE324" si="287">DEGREES(ACOS(SIN(-Declination_rad)/COS(Latitude_rad)))</f>
        <v>94.471694858254935</v>
      </c>
      <c r="BF261" s="4">
        <f t="shared" ref="BF261:BF324" si="288">180-Sunrise_Azimuth_r_deg</f>
        <v>85.528305141745065</v>
      </c>
      <c r="BG261" s="4">
        <f t="shared" ref="BG261:BG324" si="289">180+Sunrise_Azimuth_r_deg</f>
        <v>274.47169485825492</v>
      </c>
    </row>
    <row r="262" spans="1:59" x14ac:dyDescent="0.2">
      <c r="A262" s="3">
        <f t="shared" si="234"/>
        <v>45549</v>
      </c>
      <c r="B262" s="1">
        <f t="shared" ref="B262:B325" si="290">YEAR(A262)</f>
        <v>2024</v>
      </c>
      <c r="C262" s="1">
        <f t="shared" si="235"/>
        <v>9</v>
      </c>
      <c r="D262" s="1">
        <f t="shared" si="236"/>
        <v>14</v>
      </c>
      <c r="E262" s="1">
        <v>12</v>
      </c>
      <c r="F262" s="1">
        <f t="shared" si="237"/>
        <v>2024</v>
      </c>
      <c r="G262" s="1">
        <f t="shared" si="238"/>
        <v>9</v>
      </c>
      <c r="H262" s="1">
        <f t="shared" si="239"/>
        <v>10</v>
      </c>
      <c r="I262" s="1">
        <f t="shared" si="240"/>
        <v>20</v>
      </c>
      <c r="J262" s="1">
        <f t="shared" si="241"/>
        <v>-13</v>
      </c>
      <c r="K262" s="4">
        <f t="shared" si="242"/>
        <v>9022.9166666666279</v>
      </c>
      <c r="L262" s="4">
        <f t="shared" si="243"/>
        <v>0.24703399498060583</v>
      </c>
      <c r="M262" s="4">
        <f t="shared" si="244"/>
        <v>143.87469078367576</v>
      </c>
      <c r="N262" s="4">
        <f t="shared" si="245"/>
        <v>9.59164605224505</v>
      </c>
      <c r="O262" s="4">
        <f t="shared" si="246"/>
        <v>11.524979385578384</v>
      </c>
      <c r="P262" s="4">
        <f t="shared" si="247"/>
        <v>11.59164605224505</v>
      </c>
      <c r="Q262" s="4">
        <f t="shared" si="248"/>
        <v>173.87469078367576</v>
      </c>
      <c r="R262" s="4">
        <f t="shared" si="249"/>
        <v>283.35795779146702</v>
      </c>
      <c r="S262" s="4">
        <f t="shared" si="250"/>
        <v>1.6698735640200774E-2</v>
      </c>
      <c r="T262" s="4">
        <f t="shared" si="251"/>
        <v>23.436079668065251</v>
      </c>
      <c r="U262" s="4">
        <f t="shared" ref="U262:U325" si="291">RADIANS(T262)</f>
        <v>0.40903675396743838</v>
      </c>
      <c r="V262" s="4">
        <f t="shared" si="252"/>
        <v>-109.48326700779126</v>
      </c>
      <c r="W262" s="4">
        <f t="shared" si="253"/>
        <v>-1.9108434851260376</v>
      </c>
      <c r="X262" s="4">
        <f t="shared" si="254"/>
        <v>-1.9108434851260376</v>
      </c>
      <c r="Y262" s="4">
        <f t="shared" si="255"/>
        <v>-1.9264988400625074</v>
      </c>
      <c r="Z262" s="4">
        <f t="shared" si="256"/>
        <v>-1.9264969256249644</v>
      </c>
      <c r="AA262" s="4">
        <f t="shared" si="257"/>
        <v>-1.9421057516010831</v>
      </c>
      <c r="AB262" s="4">
        <f t="shared" si="258"/>
        <v>-111.27446293482468</v>
      </c>
      <c r="AC262" s="4">
        <f t="shared" si="259"/>
        <v>172.08349485664235</v>
      </c>
      <c r="AD262" s="4">
        <f t="shared" si="260"/>
        <v>3.0034235735871366</v>
      </c>
      <c r="AE262" s="4">
        <f t="shared" si="261"/>
        <v>-1.7911959270334137</v>
      </c>
      <c r="AF262" s="4">
        <f t="shared" si="262"/>
        <v>-7.1647837081336547</v>
      </c>
      <c r="AG262" s="4">
        <f t="shared" si="263"/>
        <v>3.0146945669027509</v>
      </c>
      <c r="AH262" s="4">
        <f t="shared" si="264"/>
        <v>172.72927520454724</v>
      </c>
      <c r="AI262" s="4">
        <f t="shared" si="265"/>
        <v>11.515285013636483</v>
      </c>
      <c r="AJ262" s="4">
        <f t="shared" si="266"/>
        <v>5.4806148179796114E-2</v>
      </c>
      <c r="AK262" s="4">
        <f t="shared" si="267"/>
        <v>3.1401609820709164</v>
      </c>
      <c r="AL262" s="4">
        <f t="shared" si="268"/>
        <v>-1.1454155791285245</v>
      </c>
      <c r="AM262" s="4">
        <f t="shared" si="269"/>
        <v>-1.1454155791285245</v>
      </c>
      <c r="AN262" s="4">
        <f t="shared" si="270"/>
        <v>-4.5816623165140982</v>
      </c>
      <c r="AO262" s="4">
        <f t="shared" si="271"/>
        <v>2.5831213916195566</v>
      </c>
      <c r="AP262" s="4">
        <f t="shared" si="272"/>
        <v>4</v>
      </c>
      <c r="AQ262" s="4">
        <f t="shared" si="273"/>
        <v>-0.58166231651409817</v>
      </c>
      <c r="AR262" s="4">
        <f t="shared" si="274"/>
        <v>11.990305628058099</v>
      </c>
      <c r="AS262" s="4">
        <f t="shared" si="275"/>
        <v>9.6943719419009255E-3</v>
      </c>
      <c r="AT262" s="4">
        <f t="shared" si="276"/>
        <v>2.537980639486914E-3</v>
      </c>
      <c r="AU262" s="4">
        <f t="shared" si="277"/>
        <v>0.66264339751815549</v>
      </c>
      <c r="AV262" s="4">
        <f t="shared" si="278"/>
        <v>0.96295463815478943</v>
      </c>
      <c r="AW262" s="4">
        <f t="shared" si="279"/>
        <v>55.173236628816788</v>
      </c>
      <c r="AX262" s="4">
        <f t="shared" si="280"/>
        <v>-1.9978582489643126E-3</v>
      </c>
      <c r="AY262" s="4">
        <f t="shared" si="281"/>
        <v>-0.45023065850941818</v>
      </c>
      <c r="AZ262" s="4">
        <f t="shared" si="282"/>
        <v>-3.1371552722201717</v>
      </c>
      <c r="BA262" s="4">
        <f t="shared" si="283"/>
        <v>-179.74575677543072</v>
      </c>
      <c r="BB262" s="4">
        <f t="shared" si="284"/>
        <v>6.1635752365000709</v>
      </c>
      <c r="BC262" s="4">
        <f t="shared" si="285"/>
        <v>5.8267303915580282</v>
      </c>
      <c r="BD262" s="4">
        <f t="shared" si="286"/>
        <v>18.153880864558168</v>
      </c>
      <c r="BE262" s="4">
        <f t="shared" si="287"/>
        <v>93.984328594941047</v>
      </c>
      <c r="BF262" s="4">
        <f t="shared" si="288"/>
        <v>86.015671405058953</v>
      </c>
      <c r="BG262" s="4">
        <f t="shared" si="289"/>
        <v>273.98432859494108</v>
      </c>
    </row>
    <row r="263" spans="1:59" x14ac:dyDescent="0.2">
      <c r="A263" s="3">
        <f t="shared" si="234"/>
        <v>45550</v>
      </c>
      <c r="B263" s="1">
        <f t="shared" si="290"/>
        <v>2024</v>
      </c>
      <c r="C263" s="1">
        <f t="shared" si="235"/>
        <v>9</v>
      </c>
      <c r="D263" s="1">
        <f t="shared" si="236"/>
        <v>15</v>
      </c>
      <c r="E263" s="1">
        <v>12</v>
      </c>
      <c r="F263" s="1">
        <f t="shared" si="237"/>
        <v>2024</v>
      </c>
      <c r="G263" s="1">
        <f t="shared" si="238"/>
        <v>9</v>
      </c>
      <c r="H263" s="1">
        <f t="shared" si="239"/>
        <v>10</v>
      </c>
      <c r="I263" s="1">
        <f t="shared" si="240"/>
        <v>20</v>
      </c>
      <c r="J263" s="1">
        <f t="shared" si="241"/>
        <v>-13</v>
      </c>
      <c r="K263" s="4">
        <f t="shared" si="242"/>
        <v>9023.9166666666279</v>
      </c>
      <c r="L263" s="4">
        <f t="shared" si="243"/>
        <v>0.24706137348847715</v>
      </c>
      <c r="M263" s="4">
        <f t="shared" si="244"/>
        <v>144.86033815518022</v>
      </c>
      <c r="N263" s="4">
        <f t="shared" si="245"/>
        <v>9.657355877012014</v>
      </c>
      <c r="O263" s="4">
        <f t="shared" si="246"/>
        <v>11.590689210345348</v>
      </c>
      <c r="P263" s="4">
        <f t="shared" si="247"/>
        <v>11.657355877012016</v>
      </c>
      <c r="Q263" s="4">
        <f t="shared" si="248"/>
        <v>174.86033815518024</v>
      </c>
      <c r="R263" s="4">
        <f t="shared" si="249"/>
        <v>283.3580043349304</v>
      </c>
      <c r="S263" s="4">
        <f t="shared" si="250"/>
        <v>1.6698734545060458E-2</v>
      </c>
      <c r="T263" s="4">
        <f t="shared" si="251"/>
        <v>23.436079312144649</v>
      </c>
      <c r="U263" s="4">
        <f t="shared" si="291"/>
        <v>0.40903674775545201</v>
      </c>
      <c r="V263" s="4">
        <f t="shared" si="252"/>
        <v>-108.49766617975015</v>
      </c>
      <c r="W263" s="4">
        <f t="shared" si="253"/>
        <v>-1.893641505566338</v>
      </c>
      <c r="X263" s="4">
        <f t="shared" si="254"/>
        <v>-1.893641505566338</v>
      </c>
      <c r="Y263" s="4">
        <f t="shared" si="255"/>
        <v>-1.909394070199848</v>
      </c>
      <c r="Z263" s="4">
        <f t="shared" si="256"/>
        <v>-1.909392119709624</v>
      </c>
      <c r="AA263" s="4">
        <f t="shared" si="257"/>
        <v>-1.9250999418028389</v>
      </c>
      <c r="AB263" s="4">
        <f t="shared" si="258"/>
        <v>-110.30010180618306</v>
      </c>
      <c r="AC263" s="4">
        <f t="shared" si="259"/>
        <v>173.05790252874732</v>
      </c>
      <c r="AD263" s="4">
        <f t="shared" si="260"/>
        <v>3.0204301957220614</v>
      </c>
      <c r="AE263" s="4">
        <f t="shared" si="261"/>
        <v>-1.8024356264329242</v>
      </c>
      <c r="AF263" s="4">
        <f t="shared" si="262"/>
        <v>-7.2097425057316968</v>
      </c>
      <c r="AG263" s="4">
        <f t="shared" si="263"/>
        <v>3.030339651931711</v>
      </c>
      <c r="AH263" s="4">
        <f t="shared" si="264"/>
        <v>173.62567254682995</v>
      </c>
      <c r="AI263" s="4">
        <f t="shared" si="265"/>
        <v>11.57504483645533</v>
      </c>
      <c r="AJ263" s="4">
        <f t="shared" si="266"/>
        <v>4.8090140543390218E-2</v>
      </c>
      <c r="AK263" s="4">
        <f t="shared" si="267"/>
        <v>2.7553620893272268</v>
      </c>
      <c r="AL263" s="4">
        <f t="shared" si="268"/>
        <v>-1.2346656083502978</v>
      </c>
      <c r="AM263" s="4">
        <f t="shared" si="269"/>
        <v>-1.2346656083502978</v>
      </c>
      <c r="AN263" s="4">
        <f t="shared" si="270"/>
        <v>-4.9386624334011913</v>
      </c>
      <c r="AO263" s="4">
        <f t="shared" si="271"/>
        <v>2.2710800723305056</v>
      </c>
      <c r="AP263" s="4">
        <f t="shared" si="272"/>
        <v>4</v>
      </c>
      <c r="AQ263" s="4">
        <f t="shared" si="273"/>
        <v>-0.93866243340119127</v>
      </c>
      <c r="AR263" s="4">
        <f t="shared" si="274"/>
        <v>11.984355626109981</v>
      </c>
      <c r="AS263" s="4">
        <f t="shared" si="275"/>
        <v>1.5644373890017604E-2</v>
      </c>
      <c r="AT263" s="4">
        <f t="shared" si="276"/>
        <v>4.0956875069076068E-3</v>
      </c>
      <c r="AU263" s="4">
        <f t="shared" si="277"/>
        <v>0.66264339751815549</v>
      </c>
      <c r="AV263" s="4">
        <f t="shared" si="278"/>
        <v>0.95623161530460765</v>
      </c>
      <c r="AW263" s="4">
        <f t="shared" si="279"/>
        <v>54.788035793931357</v>
      </c>
      <c r="AX263" s="4">
        <f t="shared" si="280"/>
        <v>-3.2251701005131654E-3</v>
      </c>
      <c r="AY263" s="4">
        <f t="shared" si="281"/>
        <v>-0.45456430104665141</v>
      </c>
      <c r="AZ263" s="4">
        <f t="shared" si="282"/>
        <v>-3.1344976925992478</v>
      </c>
      <c r="BA263" s="4">
        <f t="shared" si="283"/>
        <v>-179.5934886794318</v>
      </c>
      <c r="BB263" s="4">
        <f t="shared" si="284"/>
        <v>6.1434873299687878</v>
      </c>
      <c r="BC263" s="4">
        <f t="shared" si="285"/>
        <v>5.8408682961411929</v>
      </c>
      <c r="BD263" s="4">
        <f t="shared" si="286"/>
        <v>18.127842956078769</v>
      </c>
      <c r="BE263" s="4">
        <f t="shared" si="287"/>
        <v>93.49583843853361</v>
      </c>
      <c r="BF263" s="4">
        <f t="shared" si="288"/>
        <v>86.50416156146639</v>
      </c>
      <c r="BG263" s="4">
        <f t="shared" si="289"/>
        <v>273.49583843853361</v>
      </c>
    </row>
    <row r="264" spans="1:59" x14ac:dyDescent="0.2">
      <c r="A264" s="3">
        <f t="shared" si="234"/>
        <v>45551</v>
      </c>
      <c r="B264" s="1">
        <f t="shared" si="290"/>
        <v>2024</v>
      </c>
      <c r="C264" s="1">
        <f t="shared" si="235"/>
        <v>9</v>
      </c>
      <c r="D264" s="1">
        <f t="shared" si="236"/>
        <v>16</v>
      </c>
      <c r="E264" s="1">
        <v>12</v>
      </c>
      <c r="F264" s="1">
        <f t="shared" si="237"/>
        <v>2024</v>
      </c>
      <c r="G264" s="1">
        <f t="shared" si="238"/>
        <v>9</v>
      </c>
      <c r="H264" s="1">
        <f t="shared" si="239"/>
        <v>10</v>
      </c>
      <c r="I264" s="1">
        <f t="shared" si="240"/>
        <v>20</v>
      </c>
      <c r="J264" s="1">
        <f t="shared" si="241"/>
        <v>-13</v>
      </c>
      <c r="K264" s="4">
        <f t="shared" si="242"/>
        <v>9024.9166666666279</v>
      </c>
      <c r="L264" s="4">
        <f t="shared" si="243"/>
        <v>0.24708875199634847</v>
      </c>
      <c r="M264" s="4">
        <f t="shared" si="244"/>
        <v>145.84598552668467</v>
      </c>
      <c r="N264" s="4">
        <f t="shared" si="245"/>
        <v>9.7230657017789781</v>
      </c>
      <c r="O264" s="4">
        <f t="shared" si="246"/>
        <v>11.656399035112312</v>
      </c>
      <c r="P264" s="4">
        <f t="shared" si="247"/>
        <v>11.723065701778978</v>
      </c>
      <c r="Q264" s="4">
        <f t="shared" si="248"/>
        <v>175.84598552668467</v>
      </c>
      <c r="R264" s="4">
        <f t="shared" si="249"/>
        <v>283.35805087839378</v>
      </c>
      <c r="S264" s="4">
        <f t="shared" si="250"/>
        <v>1.6698733449920143E-2</v>
      </c>
      <c r="T264" s="4">
        <f t="shared" si="251"/>
        <v>23.436078956224048</v>
      </c>
      <c r="U264" s="4">
        <f t="shared" si="291"/>
        <v>0.40903674154346564</v>
      </c>
      <c r="V264" s="4">
        <f t="shared" si="252"/>
        <v>-107.51206535170911</v>
      </c>
      <c r="W264" s="4">
        <f t="shared" si="253"/>
        <v>-1.8764395260066393</v>
      </c>
      <c r="X264" s="4">
        <f t="shared" si="254"/>
        <v>-1.8764395260066393</v>
      </c>
      <c r="Y264" s="4">
        <f t="shared" si="255"/>
        <v>-1.8922847151271296</v>
      </c>
      <c r="Z264" s="4">
        <f t="shared" si="256"/>
        <v>-1.8922827298548894</v>
      </c>
      <c r="AA264" s="4">
        <f t="shared" si="257"/>
        <v>-1.9080850159632514</v>
      </c>
      <c r="AB264" s="4">
        <f t="shared" si="258"/>
        <v>-109.32521836684661</v>
      </c>
      <c r="AC264" s="4">
        <f t="shared" si="259"/>
        <v>174.03283251154716</v>
      </c>
      <c r="AD264" s="4">
        <f t="shared" si="260"/>
        <v>3.0374459338983302</v>
      </c>
      <c r="AE264" s="4">
        <f t="shared" si="261"/>
        <v>-1.8131530151375159</v>
      </c>
      <c r="AF264" s="4">
        <f t="shared" si="262"/>
        <v>-7.2526120605500637</v>
      </c>
      <c r="AG264" s="4">
        <f t="shared" si="263"/>
        <v>3.045982996365018</v>
      </c>
      <c r="AH264" s="4">
        <f t="shared" si="264"/>
        <v>174.5219701603279</v>
      </c>
      <c r="AI264" s="4">
        <f t="shared" si="265"/>
        <v>11.634798010688526</v>
      </c>
      <c r="AJ264" s="4">
        <f t="shared" si="266"/>
        <v>4.1358778992806725E-2</v>
      </c>
      <c r="AK264" s="4">
        <f t="shared" si="267"/>
        <v>2.3696834821021553</v>
      </c>
      <c r="AL264" s="4">
        <f t="shared" si="268"/>
        <v>-1.3240153663567753</v>
      </c>
      <c r="AM264" s="4">
        <f t="shared" si="269"/>
        <v>-1.3240153663567753</v>
      </c>
      <c r="AN264" s="4">
        <f t="shared" si="270"/>
        <v>-5.2960614654271012</v>
      </c>
      <c r="AO264" s="4">
        <f t="shared" si="271"/>
        <v>1.9565505951229625</v>
      </c>
      <c r="AP264" s="4">
        <f t="shared" si="272"/>
        <v>4</v>
      </c>
      <c r="AQ264" s="4">
        <f t="shared" si="273"/>
        <v>-1.2960614654271012</v>
      </c>
      <c r="AR264" s="4">
        <f t="shared" si="274"/>
        <v>11.978398975576216</v>
      </c>
      <c r="AS264" s="4">
        <f t="shared" si="275"/>
        <v>2.1601024423786086E-2</v>
      </c>
      <c r="AT264" s="4">
        <f t="shared" si="276"/>
        <v>5.6551349699816723E-3</v>
      </c>
      <c r="AU264" s="4">
        <f t="shared" si="277"/>
        <v>0.66264339751815549</v>
      </c>
      <c r="AV264" s="4">
        <f t="shared" si="278"/>
        <v>0.94949006996328644</v>
      </c>
      <c r="AW264" s="4">
        <f t="shared" si="279"/>
        <v>54.401773698477569</v>
      </c>
      <c r="AX264" s="4">
        <f t="shared" si="280"/>
        <v>-4.4544954578870765E-3</v>
      </c>
      <c r="AY264" s="4">
        <f t="shared" si="281"/>
        <v>-0.4588861010683617</v>
      </c>
      <c r="AZ264" s="4">
        <f t="shared" si="282"/>
        <v>-3.1318857665423212</v>
      </c>
      <c r="BA264" s="4">
        <f t="shared" si="283"/>
        <v>-179.44383633996966</v>
      </c>
      <c r="BB264" s="4">
        <f t="shared" si="284"/>
        <v>6.1233705030571635</v>
      </c>
      <c r="BC264" s="4">
        <f t="shared" si="285"/>
        <v>5.8550284725190522</v>
      </c>
      <c r="BD264" s="4">
        <f t="shared" si="286"/>
        <v>18.101769478633379</v>
      </c>
      <c r="BE264" s="4">
        <f t="shared" si="287"/>
        <v>93.006328333719622</v>
      </c>
      <c r="BF264" s="4">
        <f t="shared" si="288"/>
        <v>86.993671666280378</v>
      </c>
      <c r="BG264" s="4">
        <f t="shared" si="289"/>
        <v>273.00632833371964</v>
      </c>
    </row>
    <row r="265" spans="1:59" x14ac:dyDescent="0.2">
      <c r="A265" s="3">
        <f t="shared" si="234"/>
        <v>45552</v>
      </c>
      <c r="B265" s="1">
        <f t="shared" si="290"/>
        <v>2024</v>
      </c>
      <c r="C265" s="1">
        <f t="shared" si="235"/>
        <v>9</v>
      </c>
      <c r="D265" s="1">
        <f t="shared" si="236"/>
        <v>17</v>
      </c>
      <c r="E265" s="1">
        <v>12</v>
      </c>
      <c r="F265" s="1">
        <f t="shared" si="237"/>
        <v>2024</v>
      </c>
      <c r="G265" s="1">
        <f t="shared" si="238"/>
        <v>9</v>
      </c>
      <c r="H265" s="1">
        <f t="shared" si="239"/>
        <v>10</v>
      </c>
      <c r="I265" s="1">
        <f t="shared" si="240"/>
        <v>20</v>
      </c>
      <c r="J265" s="1">
        <f t="shared" si="241"/>
        <v>-13</v>
      </c>
      <c r="K265" s="4">
        <f t="shared" si="242"/>
        <v>9025.9166666666279</v>
      </c>
      <c r="L265" s="4">
        <f t="shared" si="243"/>
        <v>0.24711613050421979</v>
      </c>
      <c r="M265" s="4">
        <f t="shared" si="244"/>
        <v>146.83163289818913</v>
      </c>
      <c r="N265" s="4">
        <f t="shared" si="245"/>
        <v>9.7887755265459422</v>
      </c>
      <c r="O265" s="4">
        <f t="shared" si="246"/>
        <v>11.722108859879276</v>
      </c>
      <c r="P265" s="4">
        <f t="shared" si="247"/>
        <v>11.78877552654594</v>
      </c>
      <c r="Q265" s="4">
        <f t="shared" si="248"/>
        <v>176.8316328981891</v>
      </c>
      <c r="R265" s="4">
        <f t="shared" si="249"/>
        <v>283.35809742185717</v>
      </c>
      <c r="S265" s="4">
        <f t="shared" si="250"/>
        <v>1.6698732354779831E-2</v>
      </c>
      <c r="T265" s="4">
        <f t="shared" si="251"/>
        <v>23.436078600303443</v>
      </c>
      <c r="U265" s="4">
        <f t="shared" si="291"/>
        <v>0.40903673533147922</v>
      </c>
      <c r="V265" s="4">
        <f t="shared" si="252"/>
        <v>-106.52646452366807</v>
      </c>
      <c r="W265" s="4">
        <f t="shared" si="253"/>
        <v>-1.8592375464469406</v>
      </c>
      <c r="X265" s="4">
        <f t="shared" si="254"/>
        <v>-1.8592375464469406</v>
      </c>
      <c r="Y265" s="4">
        <f t="shared" si="255"/>
        <v>-1.8751707441087972</v>
      </c>
      <c r="Z265" s="4">
        <f t="shared" si="256"/>
        <v>-1.8751687253950822</v>
      </c>
      <c r="AA265" s="4">
        <f t="shared" si="257"/>
        <v>-1.8910609106305507</v>
      </c>
      <c r="AB265" s="4">
        <f t="shared" si="258"/>
        <v>-108.3498089812967</v>
      </c>
      <c r="AC265" s="4">
        <f t="shared" si="259"/>
        <v>175.00828844056048</v>
      </c>
      <c r="AD265" s="4">
        <f t="shared" si="260"/>
        <v>3.054470851567713</v>
      </c>
      <c r="AE265" s="4">
        <f t="shared" si="261"/>
        <v>-1.8233444576286217</v>
      </c>
      <c r="AF265" s="4">
        <f t="shared" si="262"/>
        <v>-7.293377830514487</v>
      </c>
      <c r="AG265" s="4">
        <f t="shared" si="263"/>
        <v>3.0616260541079843</v>
      </c>
      <c r="AH265" s="4">
        <f t="shared" si="264"/>
        <v>175.41825134767933</v>
      </c>
      <c r="AI265" s="4">
        <f t="shared" si="265"/>
        <v>11.694550089845288</v>
      </c>
      <c r="AJ265" s="4">
        <f t="shared" si="266"/>
        <v>3.4613674677789974E-2</v>
      </c>
      <c r="AK265" s="4">
        <f t="shared" si="267"/>
        <v>1.9832174724762153</v>
      </c>
      <c r="AL265" s="4">
        <f t="shared" si="268"/>
        <v>-1.4133815505097687</v>
      </c>
      <c r="AM265" s="4">
        <f t="shared" si="269"/>
        <v>-1.4133815505097687</v>
      </c>
      <c r="AN265" s="4">
        <f t="shared" si="270"/>
        <v>-5.6535262020390746</v>
      </c>
      <c r="AO265" s="4">
        <f t="shared" si="271"/>
        <v>1.6398516284754123</v>
      </c>
      <c r="AP265" s="4">
        <f t="shared" si="272"/>
        <v>4</v>
      </c>
      <c r="AQ265" s="4">
        <f t="shared" si="273"/>
        <v>-1.6535262020390746</v>
      </c>
      <c r="AR265" s="4">
        <f t="shared" si="274"/>
        <v>11.972441229966016</v>
      </c>
      <c r="AS265" s="4">
        <f t="shared" si="275"/>
        <v>2.7558770033987656E-2</v>
      </c>
      <c r="AT265" s="4">
        <f t="shared" si="276"/>
        <v>7.214869123395513E-3</v>
      </c>
      <c r="AU265" s="4">
        <f t="shared" si="277"/>
        <v>0.66264339751815549</v>
      </c>
      <c r="AV265" s="4">
        <f t="shared" si="278"/>
        <v>0.94273170296088671</v>
      </c>
      <c r="AW265" s="4">
        <f t="shared" si="279"/>
        <v>54.014547792839579</v>
      </c>
      <c r="AX265" s="4">
        <f t="shared" si="280"/>
        <v>-5.6845210583803636E-3</v>
      </c>
      <c r="AY265" s="4">
        <f t="shared" si="281"/>
        <v>-0.46319469373301564</v>
      </c>
      <c r="AZ265" s="4">
        <f t="shared" si="282"/>
        <v>-3.129320846993775</v>
      </c>
      <c r="BA265" s="4">
        <f t="shared" si="283"/>
        <v>-179.29687727504736</v>
      </c>
      <c r="BB265" s="4">
        <f t="shared" si="284"/>
        <v>6.1032272730819663</v>
      </c>
      <c r="BC265" s="4">
        <f t="shared" si="285"/>
        <v>5.8692139568840496</v>
      </c>
      <c r="BD265" s="4">
        <f t="shared" si="286"/>
        <v>18.075668503047982</v>
      </c>
      <c r="BE265" s="4">
        <f t="shared" si="287"/>
        <v>92.515902349916203</v>
      </c>
      <c r="BF265" s="4">
        <f t="shared" si="288"/>
        <v>87.484097650083797</v>
      </c>
      <c r="BG265" s="4">
        <f t="shared" si="289"/>
        <v>272.51590234991619</v>
      </c>
    </row>
    <row r="266" spans="1:59" x14ac:dyDescent="0.2">
      <c r="A266" s="3">
        <f t="shared" si="234"/>
        <v>45553</v>
      </c>
      <c r="B266" s="1">
        <f t="shared" si="290"/>
        <v>2024</v>
      </c>
      <c r="C266" s="1">
        <f t="shared" si="235"/>
        <v>9</v>
      </c>
      <c r="D266" s="1">
        <f t="shared" si="236"/>
        <v>18</v>
      </c>
      <c r="E266" s="1">
        <v>12</v>
      </c>
      <c r="F266" s="1">
        <f t="shared" si="237"/>
        <v>2024</v>
      </c>
      <c r="G266" s="1">
        <f t="shared" si="238"/>
        <v>9</v>
      </c>
      <c r="H266" s="1">
        <f t="shared" si="239"/>
        <v>10</v>
      </c>
      <c r="I266" s="1">
        <f t="shared" si="240"/>
        <v>20</v>
      </c>
      <c r="J266" s="1">
        <f t="shared" si="241"/>
        <v>-13</v>
      </c>
      <c r="K266" s="4">
        <f t="shared" si="242"/>
        <v>9026.9166666666279</v>
      </c>
      <c r="L266" s="4">
        <f t="shared" si="243"/>
        <v>0.24714350901209112</v>
      </c>
      <c r="M266" s="4">
        <f t="shared" si="244"/>
        <v>147.81728026969358</v>
      </c>
      <c r="N266" s="4">
        <f t="shared" si="245"/>
        <v>9.8544853513129063</v>
      </c>
      <c r="O266" s="4">
        <f t="shared" si="246"/>
        <v>11.78781868464624</v>
      </c>
      <c r="P266" s="4">
        <f t="shared" si="247"/>
        <v>11.854485351312906</v>
      </c>
      <c r="Q266" s="4">
        <f t="shared" si="248"/>
        <v>177.81728026969358</v>
      </c>
      <c r="R266" s="4">
        <f t="shared" si="249"/>
        <v>283.35814396532055</v>
      </c>
      <c r="S266" s="4">
        <f t="shared" si="250"/>
        <v>1.6698731259639516E-2</v>
      </c>
      <c r="T266" s="4">
        <f t="shared" si="251"/>
        <v>23.436078244382841</v>
      </c>
      <c r="U266" s="4">
        <f t="shared" si="291"/>
        <v>0.40903672911949285</v>
      </c>
      <c r="V266" s="4">
        <f t="shared" si="252"/>
        <v>-105.54086369562697</v>
      </c>
      <c r="W266" s="4">
        <f t="shared" si="253"/>
        <v>-1.842035566887241</v>
      </c>
      <c r="X266" s="4">
        <f t="shared" si="254"/>
        <v>-1.842035566887241</v>
      </c>
      <c r="Y266" s="4">
        <f t="shared" si="255"/>
        <v>-1.8580521276868214</v>
      </c>
      <c r="Z266" s="4">
        <f t="shared" si="256"/>
        <v>-1.8580500769397621</v>
      </c>
      <c r="AA266" s="4">
        <f t="shared" si="257"/>
        <v>-1.8740275648413875</v>
      </c>
      <c r="AB266" s="4">
        <f t="shared" si="258"/>
        <v>-107.37387015659073</v>
      </c>
      <c r="AC266" s="4">
        <f t="shared" si="259"/>
        <v>175.98427380872982</v>
      </c>
      <c r="AD266" s="4">
        <f t="shared" si="260"/>
        <v>3.0715050096935572</v>
      </c>
      <c r="AE266" s="4">
        <f t="shared" si="261"/>
        <v>-1.8330064609637589</v>
      </c>
      <c r="AF266" s="4">
        <f t="shared" si="262"/>
        <v>-7.3320258438550354</v>
      </c>
      <c r="AG266" s="4">
        <f t="shared" si="263"/>
        <v>3.0772702866131607</v>
      </c>
      <c r="AH266" s="4">
        <f t="shared" si="264"/>
        <v>176.31459984394729</v>
      </c>
      <c r="AI266" s="4">
        <f t="shared" si="265"/>
        <v>11.754306656263152</v>
      </c>
      <c r="AJ266" s="4">
        <f t="shared" si="266"/>
        <v>2.7856443732082369E-2</v>
      </c>
      <c r="AK266" s="4">
        <f t="shared" si="267"/>
        <v>1.5960566580919755</v>
      </c>
      <c r="AL266" s="4">
        <f t="shared" si="268"/>
        <v>-1.5026804257462913</v>
      </c>
      <c r="AM266" s="4">
        <f t="shared" si="269"/>
        <v>-1.5026804257462913</v>
      </c>
      <c r="AN266" s="4">
        <f t="shared" si="270"/>
        <v>-6.0107217029851654</v>
      </c>
      <c r="AO266" s="4">
        <f t="shared" si="271"/>
        <v>1.32130414086987</v>
      </c>
      <c r="AP266" s="4">
        <f t="shared" si="272"/>
        <v>4</v>
      </c>
      <c r="AQ266" s="4">
        <f t="shared" si="273"/>
        <v>-2.0107217029851654</v>
      </c>
      <c r="AR266" s="4">
        <f t="shared" si="274"/>
        <v>11.966487971616914</v>
      </c>
      <c r="AS266" s="4">
        <f t="shared" si="275"/>
        <v>3.3512028383087866E-2</v>
      </c>
      <c r="AT266" s="4">
        <f t="shared" si="276"/>
        <v>8.7734285146001227E-3</v>
      </c>
      <c r="AU266" s="4">
        <f t="shared" si="277"/>
        <v>0.66264339751815549</v>
      </c>
      <c r="AV266" s="4">
        <f t="shared" si="278"/>
        <v>0.93595822925144923</v>
      </c>
      <c r="AW266" s="4">
        <f t="shared" si="279"/>
        <v>53.626456336645994</v>
      </c>
      <c r="AX266" s="4">
        <f t="shared" si="280"/>
        <v>-6.913924835291854E-3</v>
      </c>
      <c r="AY266" s="4">
        <f t="shared" si="281"/>
        <v>-0.4674887340031717</v>
      </c>
      <c r="AZ266" s="4">
        <f t="shared" si="282"/>
        <v>-3.1268042313115982</v>
      </c>
      <c r="BA266" s="4">
        <f t="shared" si="283"/>
        <v>-179.15268581780219</v>
      </c>
      <c r="BB266" s="4">
        <f t="shared" si="284"/>
        <v>6.0830601370602677</v>
      </c>
      <c r="BC266" s="4">
        <f t="shared" si="285"/>
        <v>5.8834278345566462</v>
      </c>
      <c r="BD266" s="4">
        <f t="shared" si="286"/>
        <v>18.049548108677183</v>
      </c>
      <c r="BE266" s="4">
        <f t="shared" si="287"/>
        <v>92.024664723825921</v>
      </c>
      <c r="BF266" s="4">
        <f t="shared" si="288"/>
        <v>87.975335276174079</v>
      </c>
      <c r="BG266" s="4">
        <f t="shared" si="289"/>
        <v>272.02466472382594</v>
      </c>
    </row>
    <row r="267" spans="1:59" x14ac:dyDescent="0.2">
      <c r="A267" s="3">
        <f t="shared" si="234"/>
        <v>45554</v>
      </c>
      <c r="B267" s="1">
        <f t="shared" si="290"/>
        <v>2024</v>
      </c>
      <c r="C267" s="1">
        <f t="shared" si="235"/>
        <v>9</v>
      </c>
      <c r="D267" s="1">
        <f t="shared" si="236"/>
        <v>19</v>
      </c>
      <c r="E267" s="1">
        <v>12</v>
      </c>
      <c r="F267" s="1">
        <f t="shared" si="237"/>
        <v>2024</v>
      </c>
      <c r="G267" s="1">
        <f t="shared" si="238"/>
        <v>9</v>
      </c>
      <c r="H267" s="1">
        <f t="shared" si="239"/>
        <v>10</v>
      </c>
      <c r="I267" s="1">
        <f t="shared" si="240"/>
        <v>20</v>
      </c>
      <c r="J267" s="1">
        <f t="shared" si="241"/>
        <v>-13</v>
      </c>
      <c r="K267" s="4">
        <f t="shared" si="242"/>
        <v>9027.9166666666279</v>
      </c>
      <c r="L267" s="4">
        <f t="shared" si="243"/>
        <v>0.24717088751996244</v>
      </c>
      <c r="M267" s="4">
        <f t="shared" si="244"/>
        <v>148.8029276416637</v>
      </c>
      <c r="N267" s="4">
        <f t="shared" si="245"/>
        <v>9.9201951761109139</v>
      </c>
      <c r="O267" s="4">
        <f t="shared" si="246"/>
        <v>11.853528509444248</v>
      </c>
      <c r="P267" s="4">
        <f t="shared" si="247"/>
        <v>11.920195176110916</v>
      </c>
      <c r="Q267" s="4">
        <f t="shared" si="248"/>
        <v>178.80292764166373</v>
      </c>
      <c r="R267" s="4">
        <f t="shared" si="249"/>
        <v>283.35819050878393</v>
      </c>
      <c r="S267" s="4">
        <f t="shared" si="250"/>
        <v>1.6698730164499201E-2</v>
      </c>
      <c r="T267" s="4">
        <f t="shared" si="251"/>
        <v>23.43607788846224</v>
      </c>
      <c r="U267" s="4">
        <f t="shared" si="291"/>
        <v>0.40903672290750648</v>
      </c>
      <c r="V267" s="4">
        <f t="shared" si="252"/>
        <v>-104.55526286712021</v>
      </c>
      <c r="W267" s="4">
        <f t="shared" si="253"/>
        <v>-1.8248335873194141</v>
      </c>
      <c r="X267" s="4">
        <f t="shared" si="254"/>
        <v>-1.8248335873194141</v>
      </c>
      <c r="Y267" s="4">
        <f t="shared" si="255"/>
        <v>-1.8409288376852007</v>
      </c>
      <c r="Z267" s="4">
        <f t="shared" si="256"/>
        <v>-1.840926756378056</v>
      </c>
      <c r="AA267" s="4">
        <f t="shared" si="257"/>
        <v>-1.8569849201399395</v>
      </c>
      <c r="AB267" s="4">
        <f t="shared" si="258"/>
        <v>-106.39739854345676</v>
      </c>
      <c r="AC267" s="4">
        <f t="shared" si="259"/>
        <v>176.96079196532719</v>
      </c>
      <c r="AD267" s="4">
        <f t="shared" si="260"/>
        <v>3.0885484667316865</v>
      </c>
      <c r="AE267" s="4">
        <f t="shared" si="261"/>
        <v>-1.8421356763365395</v>
      </c>
      <c r="AF267" s="4">
        <f t="shared" si="262"/>
        <v>-7.3685427053461581</v>
      </c>
      <c r="AG267" s="4">
        <f t="shared" si="263"/>
        <v>3.0929171620549907</v>
      </c>
      <c r="AH267" s="4">
        <f t="shared" si="264"/>
        <v>177.21109976933104</v>
      </c>
      <c r="AI267" s="4">
        <f t="shared" si="265"/>
        <v>11.814073317955403</v>
      </c>
      <c r="AJ267" s="4">
        <f t="shared" si="266"/>
        <v>2.1088707534148186E-2</v>
      </c>
      <c r="AK267" s="4">
        <f t="shared" si="267"/>
        <v>1.2082939370924324</v>
      </c>
      <c r="AL267" s="4">
        <f t="shared" si="268"/>
        <v>-1.5918278723326864</v>
      </c>
      <c r="AM267" s="4">
        <f t="shared" si="269"/>
        <v>-1.5918278723326864</v>
      </c>
      <c r="AN267" s="4">
        <f t="shared" si="270"/>
        <v>-6.3673114893307456</v>
      </c>
      <c r="AO267" s="4">
        <f t="shared" si="271"/>
        <v>1.0012312160154124</v>
      </c>
      <c r="AP267" s="4">
        <f t="shared" si="272"/>
        <v>4</v>
      </c>
      <c r="AQ267" s="4">
        <f t="shared" si="273"/>
        <v>-2.3673114893307456</v>
      </c>
      <c r="AR267" s="4">
        <f t="shared" si="274"/>
        <v>11.960544808511154</v>
      </c>
      <c r="AS267" s="4">
        <f t="shared" si="275"/>
        <v>3.9455191488844576E-2</v>
      </c>
      <c r="AT267" s="4">
        <f t="shared" si="276"/>
        <v>1.0329344977277721E-2</v>
      </c>
      <c r="AU267" s="4">
        <f t="shared" si="277"/>
        <v>0.66264339751815549</v>
      </c>
      <c r="AV267" s="4">
        <f t="shared" si="278"/>
        <v>0.92917137776600067</v>
      </c>
      <c r="AW267" s="4">
        <f t="shared" si="279"/>
        <v>53.237598390347699</v>
      </c>
      <c r="AX267" s="4">
        <f t="shared" si="280"/>
        <v>-8.141377393537293E-3</v>
      </c>
      <c r="AY267" s="4">
        <f t="shared" si="281"/>
        <v>-0.47176689716817138</v>
      </c>
      <c r="AZ267" s="4">
        <f t="shared" si="282"/>
        <v>-3.1243371628181182</v>
      </c>
      <c r="BA267" s="4">
        <f t="shared" si="283"/>
        <v>-179.0113332053561</v>
      </c>
      <c r="BB267" s="4">
        <f t="shared" si="284"/>
        <v>6.0628715768132961</v>
      </c>
      <c r="BC267" s="4">
        <f t="shared" si="285"/>
        <v>5.8976732316978575</v>
      </c>
      <c r="BD267" s="4">
        <f t="shared" si="286"/>
        <v>18.023416385324449</v>
      </c>
      <c r="BE267" s="4">
        <f t="shared" si="287"/>
        <v>91.532719902234192</v>
      </c>
      <c r="BF267" s="4">
        <f t="shared" si="288"/>
        <v>88.467280097765808</v>
      </c>
      <c r="BG267" s="4">
        <f t="shared" si="289"/>
        <v>271.53271990223419</v>
      </c>
    </row>
    <row r="268" spans="1:59" x14ac:dyDescent="0.2">
      <c r="A268" s="3">
        <f t="shared" si="234"/>
        <v>45555</v>
      </c>
      <c r="B268" s="1">
        <f t="shared" si="290"/>
        <v>2024</v>
      </c>
      <c r="C268" s="1">
        <f t="shared" si="235"/>
        <v>9</v>
      </c>
      <c r="D268" s="1">
        <f t="shared" si="236"/>
        <v>20</v>
      </c>
      <c r="E268" s="1">
        <v>12</v>
      </c>
      <c r="F268" s="1">
        <f t="shared" si="237"/>
        <v>2024</v>
      </c>
      <c r="G268" s="1">
        <f t="shared" si="238"/>
        <v>9</v>
      </c>
      <c r="H268" s="1">
        <f t="shared" si="239"/>
        <v>10</v>
      </c>
      <c r="I268" s="1">
        <f t="shared" si="240"/>
        <v>20</v>
      </c>
      <c r="J268" s="1">
        <f t="shared" si="241"/>
        <v>-13</v>
      </c>
      <c r="K268" s="4">
        <f t="shared" si="242"/>
        <v>9028.9166666666279</v>
      </c>
      <c r="L268" s="4">
        <f t="shared" si="243"/>
        <v>0.24719826602783376</v>
      </c>
      <c r="M268" s="4">
        <f t="shared" si="244"/>
        <v>149.78857501270249</v>
      </c>
      <c r="N268" s="4">
        <f t="shared" si="245"/>
        <v>9.9859050008468326</v>
      </c>
      <c r="O268" s="4">
        <f t="shared" si="246"/>
        <v>11.919238334180166</v>
      </c>
      <c r="P268" s="4">
        <f t="shared" si="247"/>
        <v>11.985905000846834</v>
      </c>
      <c r="Q268" s="4">
        <f t="shared" si="248"/>
        <v>179.78857501270252</v>
      </c>
      <c r="R268" s="4">
        <f t="shared" si="249"/>
        <v>283.35823705224732</v>
      </c>
      <c r="S268" s="4">
        <f t="shared" si="250"/>
        <v>1.6698729069358886E-2</v>
      </c>
      <c r="T268" s="4">
        <f t="shared" si="251"/>
        <v>23.436077532541638</v>
      </c>
      <c r="U268" s="4">
        <f t="shared" si="291"/>
        <v>0.40903671669552011</v>
      </c>
      <c r="V268" s="4">
        <f t="shared" si="252"/>
        <v>-103.5696620395448</v>
      </c>
      <c r="W268" s="4">
        <f t="shared" si="253"/>
        <v>-1.8076316077678423</v>
      </c>
      <c r="X268" s="4">
        <f t="shared" si="254"/>
        <v>-1.8076316077678423</v>
      </c>
      <c r="Y268" s="4">
        <f t="shared" si="255"/>
        <v>-1.8238008472627345</v>
      </c>
      <c r="Z268" s="4">
        <f t="shared" si="256"/>
        <v>-1.8237987369312605</v>
      </c>
      <c r="AA268" s="4">
        <f t="shared" si="257"/>
        <v>-1.8399329206448829</v>
      </c>
      <c r="AB268" s="4">
        <f t="shared" si="258"/>
        <v>-105.4203909401308</v>
      </c>
      <c r="AC268" s="4">
        <f t="shared" si="259"/>
        <v>177.93784611211652</v>
      </c>
      <c r="AD268" s="4">
        <f t="shared" si="260"/>
        <v>3.1056012785634244</v>
      </c>
      <c r="AE268" s="4">
        <f t="shared" si="261"/>
        <v>-1.8507289005860059</v>
      </c>
      <c r="AF268" s="4">
        <f t="shared" si="262"/>
        <v>-7.4029156023440237</v>
      </c>
      <c r="AG268" s="4">
        <f t="shared" si="263"/>
        <v>3.108568154458577</v>
      </c>
      <c r="AH268" s="4">
        <f t="shared" si="264"/>
        <v>178.10783557924788</v>
      </c>
      <c r="AI268" s="4">
        <f t="shared" si="265"/>
        <v>11.873855705283193</v>
      </c>
      <c r="AJ268" s="4">
        <f t="shared" si="266"/>
        <v>1.4312092990416435E-2</v>
      </c>
      <c r="AK268" s="4">
        <f t="shared" si="267"/>
        <v>0.82002252434963108</v>
      </c>
      <c r="AL268" s="4">
        <f t="shared" si="268"/>
        <v>-1.6807394334546473</v>
      </c>
      <c r="AM268" s="4">
        <f t="shared" si="269"/>
        <v>-1.6807394334546473</v>
      </c>
      <c r="AN268" s="4">
        <f t="shared" si="270"/>
        <v>-6.7229577338185891</v>
      </c>
      <c r="AO268" s="4">
        <f t="shared" si="271"/>
        <v>0.67995786852543461</v>
      </c>
      <c r="AP268" s="4">
        <f t="shared" si="272"/>
        <v>4</v>
      </c>
      <c r="AQ268" s="4">
        <f t="shared" si="273"/>
        <v>-2.7229577338185891</v>
      </c>
      <c r="AR268" s="4">
        <f t="shared" si="274"/>
        <v>11.954617371103023</v>
      </c>
      <c r="AS268" s="4">
        <f t="shared" si="275"/>
        <v>4.5382628896973642E-2</v>
      </c>
      <c r="AT268" s="4">
        <f t="shared" si="276"/>
        <v>1.1881144461943688E-2</v>
      </c>
      <c r="AU268" s="4">
        <f t="shared" si="277"/>
        <v>0.66264339751815549</v>
      </c>
      <c r="AV268" s="4">
        <f t="shared" si="278"/>
        <v>0.92237289127228306</v>
      </c>
      <c r="AW268" s="4">
        <f t="shared" si="279"/>
        <v>52.848073807180981</v>
      </c>
      <c r="AX268" s="4">
        <f t="shared" si="280"/>
        <v>-9.3655434969894952E-3</v>
      </c>
      <c r="AY268" s="4">
        <f t="shared" si="281"/>
        <v>-0.47602787933082402</v>
      </c>
      <c r="AZ268" s="4">
        <f t="shared" si="282"/>
        <v>-3.1219208322994416</v>
      </c>
      <c r="BA268" s="4">
        <f t="shared" si="283"/>
        <v>-178.87288766472727</v>
      </c>
      <c r="BB268" s="4">
        <f t="shared" si="284"/>
        <v>6.0426640641730511</v>
      </c>
      <c r="BC268" s="4">
        <f t="shared" si="285"/>
        <v>5.9119533069299717</v>
      </c>
      <c r="BD268" s="4">
        <f t="shared" si="286"/>
        <v>17.997281435276072</v>
      </c>
      <c r="BE268" s="4">
        <f t="shared" si="287"/>
        <v>91.040172586613295</v>
      </c>
      <c r="BF268" s="4">
        <f t="shared" si="288"/>
        <v>88.959827413386705</v>
      </c>
      <c r="BG268" s="4">
        <f t="shared" si="289"/>
        <v>271.04017258661327</v>
      </c>
    </row>
    <row r="269" spans="1:59" x14ac:dyDescent="0.2">
      <c r="A269" s="3">
        <f t="shared" si="234"/>
        <v>45556</v>
      </c>
      <c r="B269" s="1">
        <f t="shared" si="290"/>
        <v>2024</v>
      </c>
      <c r="C269" s="1">
        <f t="shared" si="235"/>
        <v>9</v>
      </c>
      <c r="D269" s="1">
        <f t="shared" si="236"/>
        <v>21</v>
      </c>
      <c r="E269" s="1">
        <v>12</v>
      </c>
      <c r="F269" s="1">
        <f t="shared" si="237"/>
        <v>2024</v>
      </c>
      <c r="G269" s="1">
        <f t="shared" si="238"/>
        <v>9</v>
      </c>
      <c r="H269" s="1">
        <f t="shared" si="239"/>
        <v>10</v>
      </c>
      <c r="I269" s="1">
        <f t="shared" si="240"/>
        <v>20</v>
      </c>
      <c r="J269" s="1">
        <f t="shared" si="241"/>
        <v>-13</v>
      </c>
      <c r="K269" s="4">
        <f t="shared" si="242"/>
        <v>9029.9166666666279</v>
      </c>
      <c r="L269" s="4">
        <f t="shared" si="243"/>
        <v>0.24722564453570509</v>
      </c>
      <c r="M269" s="4">
        <f t="shared" si="244"/>
        <v>150.77422238420695</v>
      </c>
      <c r="N269" s="4">
        <f t="shared" si="245"/>
        <v>10.051614825613797</v>
      </c>
      <c r="O269" s="4">
        <f t="shared" si="246"/>
        <v>11.98494815894713</v>
      </c>
      <c r="P269" s="4">
        <f t="shared" si="247"/>
        <v>12.051614825613797</v>
      </c>
      <c r="Q269" s="4">
        <f t="shared" si="248"/>
        <v>180.77422238420695</v>
      </c>
      <c r="R269" s="4">
        <f t="shared" si="249"/>
        <v>283.3582835957107</v>
      </c>
      <c r="S269" s="4">
        <f t="shared" si="250"/>
        <v>1.669872797421857E-2</v>
      </c>
      <c r="T269" s="4">
        <f t="shared" si="251"/>
        <v>23.436077176621033</v>
      </c>
      <c r="U269" s="4">
        <f t="shared" si="291"/>
        <v>0.40903671048353368</v>
      </c>
      <c r="V269" s="4">
        <f t="shared" si="252"/>
        <v>-102.58406121150375</v>
      </c>
      <c r="W269" s="4">
        <f t="shared" si="253"/>
        <v>-1.7904296282081436</v>
      </c>
      <c r="X269" s="4">
        <f t="shared" si="254"/>
        <v>-1.7904296282081436</v>
      </c>
      <c r="Y269" s="4">
        <f t="shared" si="255"/>
        <v>-1.8066681308441457</v>
      </c>
      <c r="Z269" s="4">
        <f t="shared" si="256"/>
        <v>-1.8066659930837985</v>
      </c>
      <c r="AA269" s="4">
        <f t="shared" si="257"/>
        <v>-1.8228715129950739</v>
      </c>
      <c r="AB269" s="4">
        <f t="shared" si="258"/>
        <v>-104.44284428924453</v>
      </c>
      <c r="AC269" s="4">
        <f t="shared" si="259"/>
        <v>178.91543930646617</v>
      </c>
      <c r="AD269" s="4">
        <f t="shared" si="260"/>
        <v>3.1226634985499149</v>
      </c>
      <c r="AE269" s="4">
        <f t="shared" si="261"/>
        <v>-1.8587830777407817</v>
      </c>
      <c r="AF269" s="4">
        <f t="shared" si="262"/>
        <v>-7.4351323109631267</v>
      </c>
      <c r="AG269" s="4">
        <f t="shared" si="263"/>
        <v>3.1242247429362049</v>
      </c>
      <c r="AH269" s="4">
        <f t="shared" si="264"/>
        <v>179.0048920205891</v>
      </c>
      <c r="AI269" s="4">
        <f t="shared" si="265"/>
        <v>11.933659468039274</v>
      </c>
      <c r="AJ269" s="4">
        <f t="shared" si="266"/>
        <v>7.5282327727881609E-3</v>
      </c>
      <c r="AK269" s="4">
        <f t="shared" si="267"/>
        <v>0.43133596507283084</v>
      </c>
      <c r="AL269" s="4">
        <f t="shared" si="268"/>
        <v>-1.7693303636178541</v>
      </c>
      <c r="AM269" s="4">
        <f t="shared" si="269"/>
        <v>-1.7693303636178541</v>
      </c>
      <c r="AN269" s="4">
        <f t="shared" si="270"/>
        <v>-7.0773214544714165</v>
      </c>
      <c r="AO269" s="4">
        <f t="shared" si="271"/>
        <v>0.35781085649171018</v>
      </c>
      <c r="AP269" s="4">
        <f t="shared" si="272"/>
        <v>4</v>
      </c>
      <c r="AQ269" s="4">
        <f t="shared" si="273"/>
        <v>-3.0773214544714165</v>
      </c>
      <c r="AR269" s="4">
        <f t="shared" si="274"/>
        <v>11.948711309092143</v>
      </c>
      <c r="AS269" s="4">
        <f t="shared" si="275"/>
        <v>5.1288690907856704E-2</v>
      </c>
      <c r="AT269" s="4">
        <f t="shared" si="276"/>
        <v>1.3427347880696687E-2</v>
      </c>
      <c r="AU269" s="4">
        <f t="shared" si="277"/>
        <v>0.66264339751815549</v>
      </c>
      <c r="AV269" s="4">
        <f t="shared" si="278"/>
        <v>0.9155645261737394</v>
      </c>
      <c r="AW269" s="4">
        <f t="shared" si="279"/>
        <v>52.45798322165026</v>
      </c>
      <c r="AX269" s="4">
        <f t="shared" si="280"/>
        <v>-1.0585083578085505E-2</v>
      </c>
      <c r="AY269" s="4">
        <f t="shared" si="281"/>
        <v>-0.48027039790007742</v>
      </c>
      <c r="AZ269" s="4">
        <f t="shared" si="282"/>
        <v>-3.1195563794285217</v>
      </c>
      <c r="BA269" s="4">
        <f t="shared" si="283"/>
        <v>-178.73741449436596</v>
      </c>
      <c r="BB269" s="4">
        <f t="shared" si="284"/>
        <v>6.0224400660895778</v>
      </c>
      <c r="BC269" s="4">
        <f t="shared" si="285"/>
        <v>5.9262712430025655</v>
      </c>
      <c r="BD269" s="4">
        <f t="shared" si="286"/>
        <v>17.971151375181719</v>
      </c>
      <c r="BE269" s="4">
        <f t="shared" si="287"/>
        <v>90.547127774585221</v>
      </c>
      <c r="BF269" s="4">
        <f t="shared" si="288"/>
        <v>89.452872225414779</v>
      </c>
      <c r="BG269" s="4">
        <f t="shared" si="289"/>
        <v>270.54712777458519</v>
      </c>
    </row>
    <row r="270" spans="1:59" x14ac:dyDescent="0.2">
      <c r="A270" s="3">
        <f t="shared" si="234"/>
        <v>45557</v>
      </c>
      <c r="B270" s="1">
        <f t="shared" si="290"/>
        <v>2024</v>
      </c>
      <c r="C270" s="1">
        <f t="shared" si="235"/>
        <v>9</v>
      </c>
      <c r="D270" s="1">
        <f t="shared" si="236"/>
        <v>22</v>
      </c>
      <c r="E270" s="1">
        <v>12</v>
      </c>
      <c r="F270" s="1">
        <f t="shared" si="237"/>
        <v>2024</v>
      </c>
      <c r="G270" s="1">
        <f t="shared" si="238"/>
        <v>9</v>
      </c>
      <c r="H270" s="1">
        <f t="shared" si="239"/>
        <v>10</v>
      </c>
      <c r="I270" s="1">
        <f t="shared" si="240"/>
        <v>20</v>
      </c>
      <c r="J270" s="1">
        <f t="shared" si="241"/>
        <v>-13</v>
      </c>
      <c r="K270" s="4">
        <f t="shared" si="242"/>
        <v>9030.9166666666279</v>
      </c>
      <c r="L270" s="4">
        <f t="shared" si="243"/>
        <v>0.24725302304357641</v>
      </c>
      <c r="M270" s="4">
        <f t="shared" si="244"/>
        <v>151.75986975617707</v>
      </c>
      <c r="N270" s="4">
        <f t="shared" si="245"/>
        <v>10.117324650411804</v>
      </c>
      <c r="O270" s="4">
        <f t="shared" si="246"/>
        <v>12.050657983745138</v>
      </c>
      <c r="P270" s="4">
        <f t="shared" si="247"/>
        <v>12.117324650411803</v>
      </c>
      <c r="Q270" s="4">
        <f t="shared" si="248"/>
        <v>181.75986975617704</v>
      </c>
      <c r="R270" s="4">
        <f t="shared" si="249"/>
        <v>283.35833013917409</v>
      </c>
      <c r="S270" s="4">
        <f t="shared" si="250"/>
        <v>1.6698726879078255E-2</v>
      </c>
      <c r="T270" s="4">
        <f t="shared" si="251"/>
        <v>23.436076820700432</v>
      </c>
      <c r="U270" s="4">
        <f t="shared" si="291"/>
        <v>0.40903670427154731</v>
      </c>
      <c r="V270" s="4">
        <f t="shared" si="252"/>
        <v>-101.59846038299705</v>
      </c>
      <c r="W270" s="4">
        <f t="shared" si="253"/>
        <v>-1.7732276486403176</v>
      </c>
      <c r="X270" s="4">
        <f t="shared" si="254"/>
        <v>-1.7732276486403176</v>
      </c>
      <c r="Y270" s="4">
        <f t="shared" si="255"/>
        <v>-1.7895306642046356</v>
      </c>
      <c r="Z270" s="4">
        <f t="shared" si="256"/>
        <v>-1.7895285006676216</v>
      </c>
      <c r="AA270" s="4">
        <f t="shared" si="257"/>
        <v>-1.8058006464477532</v>
      </c>
      <c r="AB270" s="4">
        <f t="shared" si="258"/>
        <v>-103.464755683452</v>
      </c>
      <c r="AC270" s="4">
        <f t="shared" si="259"/>
        <v>179.8935744557221</v>
      </c>
      <c r="AD270" s="4">
        <f t="shared" si="260"/>
        <v>3.1397351774339168</v>
      </c>
      <c r="AE270" s="4">
        <f t="shared" si="261"/>
        <v>-1.8662953004549365</v>
      </c>
      <c r="AF270" s="4">
        <f t="shared" si="262"/>
        <v>-7.4651812018197461</v>
      </c>
      <c r="AG270" s="4">
        <f t="shared" si="263"/>
        <v>3.1398884107785943</v>
      </c>
      <c r="AH270" s="4">
        <f t="shared" si="264"/>
        <v>179.90235407965278</v>
      </c>
      <c r="AI270" s="4">
        <f t="shared" si="265"/>
        <v>11.993490271976851</v>
      </c>
      <c r="AJ270" s="4">
        <f t="shared" si="266"/>
        <v>7.3876561812075625E-4</v>
      </c>
      <c r="AK270" s="4">
        <f t="shared" si="267"/>
        <v>4.2328151967692823E-2</v>
      </c>
      <c r="AL270" s="4">
        <f t="shared" si="268"/>
        <v>-1.8575156765242582</v>
      </c>
      <c r="AM270" s="4">
        <f t="shared" si="269"/>
        <v>-1.8575156765242582</v>
      </c>
      <c r="AN270" s="4">
        <f t="shared" si="270"/>
        <v>-7.4300627060970328</v>
      </c>
      <c r="AO270" s="4">
        <f t="shared" si="271"/>
        <v>3.5118495722713305E-2</v>
      </c>
      <c r="AP270" s="4">
        <f t="shared" si="272"/>
        <v>4</v>
      </c>
      <c r="AQ270" s="4">
        <f t="shared" si="273"/>
        <v>-3.4300627060970328</v>
      </c>
      <c r="AR270" s="4">
        <f t="shared" si="274"/>
        <v>11.942832288231717</v>
      </c>
      <c r="AS270" s="4">
        <f t="shared" si="275"/>
        <v>5.7167711768286722E-2</v>
      </c>
      <c r="AT270" s="4">
        <f t="shared" si="276"/>
        <v>1.4966471942815694E-2</v>
      </c>
      <c r="AU270" s="4">
        <f t="shared" si="277"/>
        <v>0.66264339751815549</v>
      </c>
      <c r="AV270" s="4">
        <f t="shared" si="278"/>
        <v>0.90874805235677347</v>
      </c>
      <c r="AW270" s="4">
        <f t="shared" si="279"/>
        <v>52.067428040776683</v>
      </c>
      <c r="AX270" s="4">
        <f t="shared" si="280"/>
        <v>-1.1798655248380013E-2</v>
      </c>
      <c r="AY270" s="4">
        <f t="shared" si="281"/>
        <v>-0.48449319202071356</v>
      </c>
      <c r="AZ270" s="4">
        <f t="shared" si="282"/>
        <v>-3.1172448941504993</v>
      </c>
      <c r="BA270" s="4">
        <f t="shared" si="283"/>
        <v>-178.60497614352866</v>
      </c>
      <c r="BB270" s="4">
        <f t="shared" si="284"/>
        <v>6.0022020499617463</v>
      </c>
      <c r="BC270" s="4">
        <f t="shared" si="285"/>
        <v>5.9406302382699705</v>
      </c>
      <c r="BD270" s="4">
        <f t="shared" si="286"/>
        <v>17.945034338193462</v>
      </c>
      <c r="BE270" s="4">
        <f t="shared" si="287"/>
        <v>90.053690806086053</v>
      </c>
      <c r="BF270" s="4">
        <f t="shared" si="288"/>
        <v>89.946309193913947</v>
      </c>
      <c r="BG270" s="4">
        <f t="shared" si="289"/>
        <v>270.05369080608602</v>
      </c>
    </row>
    <row r="271" spans="1:59" x14ac:dyDescent="0.2">
      <c r="A271" s="3">
        <f t="shared" si="234"/>
        <v>45558</v>
      </c>
      <c r="B271" s="1">
        <f t="shared" si="290"/>
        <v>2024</v>
      </c>
      <c r="C271" s="1">
        <f t="shared" si="235"/>
        <v>9</v>
      </c>
      <c r="D271" s="1">
        <f t="shared" si="236"/>
        <v>23</v>
      </c>
      <c r="E271" s="1">
        <v>12</v>
      </c>
      <c r="F271" s="1">
        <f t="shared" si="237"/>
        <v>2024</v>
      </c>
      <c r="G271" s="1">
        <f t="shared" si="238"/>
        <v>9</v>
      </c>
      <c r="H271" s="1">
        <f t="shared" si="239"/>
        <v>10</v>
      </c>
      <c r="I271" s="1">
        <f t="shared" si="240"/>
        <v>20</v>
      </c>
      <c r="J271" s="1">
        <f t="shared" si="241"/>
        <v>-13</v>
      </c>
      <c r="K271" s="4">
        <f t="shared" si="242"/>
        <v>9031.9166666666279</v>
      </c>
      <c r="L271" s="4">
        <f t="shared" si="243"/>
        <v>0.2472804015514477</v>
      </c>
      <c r="M271" s="4">
        <f t="shared" si="244"/>
        <v>152.74551712768152</v>
      </c>
      <c r="N271" s="4">
        <f t="shared" si="245"/>
        <v>10.183034475178768</v>
      </c>
      <c r="O271" s="4">
        <f t="shared" si="246"/>
        <v>12.116367808512102</v>
      </c>
      <c r="P271" s="4">
        <f t="shared" si="247"/>
        <v>12.183034475178768</v>
      </c>
      <c r="Q271" s="4">
        <f t="shared" si="248"/>
        <v>182.74551712768152</v>
      </c>
      <c r="R271" s="4">
        <f t="shared" si="249"/>
        <v>283.35837668263747</v>
      </c>
      <c r="S271" s="4">
        <f t="shared" si="250"/>
        <v>1.669872578393794E-2</v>
      </c>
      <c r="T271" s="4">
        <f t="shared" si="251"/>
        <v>23.436076464779831</v>
      </c>
      <c r="U271" s="4">
        <f t="shared" si="291"/>
        <v>0.40903669805956094</v>
      </c>
      <c r="V271" s="4">
        <f t="shared" si="252"/>
        <v>-100.61285955495595</v>
      </c>
      <c r="W271" s="4">
        <f t="shared" si="253"/>
        <v>-1.756025669080618</v>
      </c>
      <c r="X271" s="4">
        <f t="shared" si="254"/>
        <v>-1.756025669080618</v>
      </c>
      <c r="Y271" s="4">
        <f t="shared" si="255"/>
        <v>-1.7723884244732646</v>
      </c>
      <c r="Z271" s="4">
        <f t="shared" si="256"/>
        <v>-1.7723862368654353</v>
      </c>
      <c r="AA271" s="4">
        <f t="shared" si="257"/>
        <v>-1.7887202728957543</v>
      </c>
      <c r="AB271" s="4">
        <f t="shared" si="258"/>
        <v>-102.48612236641559</v>
      </c>
      <c r="AC271" s="4">
        <f t="shared" si="259"/>
        <v>180.87225431622187</v>
      </c>
      <c r="AD271" s="4">
        <f t="shared" si="260"/>
        <v>3.1568163633225965</v>
      </c>
      <c r="AE271" s="4">
        <f t="shared" si="261"/>
        <v>-1.8732628114596537</v>
      </c>
      <c r="AF271" s="4">
        <f t="shared" si="262"/>
        <v>-7.4930512458386147</v>
      </c>
      <c r="AG271" s="4">
        <f t="shared" si="263"/>
        <v>3.1555606446135633</v>
      </c>
      <c r="AH271" s="4">
        <f t="shared" si="264"/>
        <v>180.80030693393866</v>
      </c>
      <c r="AI271" s="4">
        <f t="shared" si="265"/>
        <v>12.05335379559591</v>
      </c>
      <c r="AJ271" s="4">
        <f t="shared" si="266"/>
        <v>-6.0546634041315234E-3</v>
      </c>
      <c r="AK271" s="4">
        <f t="shared" si="267"/>
        <v>-0.34690665942904819</v>
      </c>
      <c r="AL271" s="4">
        <f t="shared" si="268"/>
        <v>-1.9452101937428665</v>
      </c>
      <c r="AM271" s="4">
        <f t="shared" si="269"/>
        <v>-1.9452101937428665</v>
      </c>
      <c r="AN271" s="4">
        <f t="shared" si="270"/>
        <v>-7.7808407749714661</v>
      </c>
      <c r="AO271" s="4">
        <f t="shared" si="271"/>
        <v>-0.28778952913285138</v>
      </c>
      <c r="AP271" s="4">
        <f t="shared" si="272"/>
        <v>4</v>
      </c>
      <c r="AQ271" s="4">
        <f t="shared" si="273"/>
        <v>-3.7808407749714661</v>
      </c>
      <c r="AR271" s="4">
        <f t="shared" si="274"/>
        <v>11.936985987083808</v>
      </c>
      <c r="AS271" s="4">
        <f t="shared" si="275"/>
        <v>6.3014012916191575E-2</v>
      </c>
      <c r="AT271" s="4">
        <f t="shared" si="276"/>
        <v>1.649703000422665E-2</v>
      </c>
      <c r="AU271" s="4">
        <f t="shared" si="277"/>
        <v>0.66264339751815549</v>
      </c>
      <c r="AV271" s="4">
        <f t="shared" si="278"/>
        <v>0.90192525299314197</v>
      </c>
      <c r="AW271" s="4">
        <f t="shared" si="279"/>
        <v>51.676510432776055</v>
      </c>
      <c r="AX271" s="4">
        <f t="shared" si="280"/>
        <v>-1.3004914825221319E-2</v>
      </c>
      <c r="AY271" s="4">
        <f t="shared" si="281"/>
        <v>-0.48869502299839945</v>
      </c>
      <c r="AZ271" s="4">
        <f t="shared" si="282"/>
        <v>-3.1149874179960788</v>
      </c>
      <c r="BA271" s="4">
        <f t="shared" si="283"/>
        <v>-178.47563228752892</v>
      </c>
      <c r="BB271" s="4">
        <f t="shared" si="284"/>
        <v>5.9819524889133726</v>
      </c>
      <c r="BC271" s="4">
        <f t="shared" si="285"/>
        <v>5.9550334981704358</v>
      </c>
      <c r="BD271" s="4">
        <f t="shared" si="286"/>
        <v>17.91893847599718</v>
      </c>
      <c r="BE271" s="4">
        <f t="shared" si="287"/>
        <v>89.559967407427166</v>
      </c>
      <c r="BF271" s="4">
        <f t="shared" si="288"/>
        <v>90.440032592572834</v>
      </c>
      <c r="BG271" s="4">
        <f t="shared" si="289"/>
        <v>269.55996740742717</v>
      </c>
    </row>
    <row r="272" spans="1:59" x14ac:dyDescent="0.2">
      <c r="A272" s="3">
        <f t="shared" si="234"/>
        <v>45559</v>
      </c>
      <c r="B272" s="1">
        <f t="shared" si="290"/>
        <v>2024</v>
      </c>
      <c r="C272" s="1">
        <f t="shared" si="235"/>
        <v>9</v>
      </c>
      <c r="D272" s="1">
        <f t="shared" si="236"/>
        <v>24</v>
      </c>
      <c r="E272" s="1">
        <v>12</v>
      </c>
      <c r="F272" s="1">
        <f t="shared" si="237"/>
        <v>2024</v>
      </c>
      <c r="G272" s="1">
        <f t="shared" si="238"/>
        <v>9</v>
      </c>
      <c r="H272" s="1">
        <f t="shared" si="239"/>
        <v>10</v>
      </c>
      <c r="I272" s="1">
        <f t="shared" si="240"/>
        <v>20</v>
      </c>
      <c r="J272" s="1">
        <f t="shared" si="241"/>
        <v>-13</v>
      </c>
      <c r="K272" s="4">
        <f t="shared" si="242"/>
        <v>9032.9166666666279</v>
      </c>
      <c r="L272" s="4">
        <f t="shared" si="243"/>
        <v>0.24730778005931903</v>
      </c>
      <c r="M272" s="4">
        <f t="shared" si="244"/>
        <v>153.73116449918598</v>
      </c>
      <c r="N272" s="4">
        <f t="shared" si="245"/>
        <v>10.248744299945733</v>
      </c>
      <c r="O272" s="4">
        <f t="shared" si="246"/>
        <v>12.182077633279066</v>
      </c>
      <c r="P272" s="4">
        <f t="shared" si="247"/>
        <v>12.248744299945734</v>
      </c>
      <c r="Q272" s="4">
        <f t="shared" si="248"/>
        <v>183.73116449918601</v>
      </c>
      <c r="R272" s="4">
        <f t="shared" si="249"/>
        <v>283.35842322610085</v>
      </c>
      <c r="S272" s="4">
        <f t="shared" si="250"/>
        <v>1.6698724688797625E-2</v>
      </c>
      <c r="T272" s="4">
        <f t="shared" si="251"/>
        <v>23.436076108859229</v>
      </c>
      <c r="U272" s="4">
        <f t="shared" si="291"/>
        <v>0.40903669184757457</v>
      </c>
      <c r="V272" s="4">
        <f t="shared" si="252"/>
        <v>-99.627258726914846</v>
      </c>
      <c r="W272" s="4">
        <f t="shared" si="253"/>
        <v>-1.7388236895209184</v>
      </c>
      <c r="X272" s="4">
        <f t="shared" si="254"/>
        <v>-1.7388236895209184</v>
      </c>
      <c r="Y272" s="4">
        <f t="shared" si="255"/>
        <v>-1.7552413901035981</v>
      </c>
      <c r="Z272" s="4">
        <f t="shared" si="256"/>
        <v>-1.7552391801812062</v>
      </c>
      <c r="AA272" s="4">
        <f t="shared" si="257"/>
        <v>-1.7716303468518562</v>
      </c>
      <c r="AB272" s="4">
        <f t="shared" si="258"/>
        <v>-101.50694173190951</v>
      </c>
      <c r="AC272" s="4">
        <f t="shared" si="259"/>
        <v>181.85148149419135</v>
      </c>
      <c r="AD272" s="4">
        <f t="shared" si="260"/>
        <v>3.1739071017031764</v>
      </c>
      <c r="AE272" s="4">
        <f t="shared" si="261"/>
        <v>-1.8796830049946607</v>
      </c>
      <c r="AF272" s="4">
        <f t="shared" si="262"/>
        <v>-7.5187320199786427</v>
      </c>
      <c r="AG272" s="4">
        <f t="shared" si="263"/>
        <v>3.171242933586119</v>
      </c>
      <c r="AH272" s="4">
        <f t="shared" si="264"/>
        <v>181.69883590517065</v>
      </c>
      <c r="AI272" s="4">
        <f t="shared" si="265"/>
        <v>12.113255727011376</v>
      </c>
      <c r="AJ272" s="4">
        <f t="shared" si="266"/>
        <v>-1.2850402638144066E-2</v>
      </c>
      <c r="AK272" s="4">
        <f t="shared" si="267"/>
        <v>-0.73627383620943376</v>
      </c>
      <c r="AL272" s="4">
        <f t="shared" si="268"/>
        <v>-2.0323285940153539</v>
      </c>
      <c r="AM272" s="4">
        <f t="shared" si="269"/>
        <v>-2.0323285940153539</v>
      </c>
      <c r="AN272" s="4">
        <f t="shared" si="270"/>
        <v>-8.1293143760614157</v>
      </c>
      <c r="AO272" s="4">
        <f t="shared" si="271"/>
        <v>-0.610582356082773</v>
      </c>
      <c r="AP272" s="4">
        <f t="shared" si="272"/>
        <v>4</v>
      </c>
      <c r="AQ272" s="4">
        <f t="shared" si="273"/>
        <v>-4.1293143760614157</v>
      </c>
      <c r="AR272" s="4">
        <f t="shared" si="274"/>
        <v>11.93117809373231</v>
      </c>
      <c r="AS272" s="4">
        <f t="shared" si="275"/>
        <v>6.8821906267690025E-2</v>
      </c>
      <c r="AT272" s="4">
        <f t="shared" si="276"/>
        <v>1.8017532928051694E-2</v>
      </c>
      <c r="AU272" s="4">
        <f t="shared" si="277"/>
        <v>0.66264339751815549</v>
      </c>
      <c r="AV272" s="4">
        <f t="shared" si="278"/>
        <v>0.89509792431639645</v>
      </c>
      <c r="AW272" s="4">
        <f t="shared" si="279"/>
        <v>51.285333314249897</v>
      </c>
      <c r="AX272" s="4">
        <f t="shared" si="280"/>
        <v>-1.4202518869312494E-2</v>
      </c>
      <c r="AY272" s="4">
        <f t="shared" si="281"/>
        <v>-0.4928746747073397</v>
      </c>
      <c r="AZ272" s="4">
        <f t="shared" si="282"/>
        <v>-3.1127849453306675</v>
      </c>
      <c r="BA272" s="4">
        <f t="shared" si="283"/>
        <v>-178.34943989930792</v>
      </c>
      <c r="BB272" s="4">
        <f t="shared" si="284"/>
        <v>5.9616938670701511</v>
      </c>
      <c r="BC272" s="4">
        <f t="shared" si="285"/>
        <v>5.9694842266621588</v>
      </c>
      <c r="BD272" s="4">
        <f t="shared" si="286"/>
        <v>17.892871960802459</v>
      </c>
      <c r="BE272" s="4">
        <f t="shared" si="287"/>
        <v>89.066063734575252</v>
      </c>
      <c r="BF272" s="4">
        <f t="shared" si="288"/>
        <v>90.933936265424748</v>
      </c>
      <c r="BG272" s="4">
        <f t="shared" si="289"/>
        <v>269.06606373457527</v>
      </c>
    </row>
    <row r="273" spans="1:59" x14ac:dyDescent="0.2">
      <c r="A273" s="3">
        <f t="shared" si="234"/>
        <v>45560</v>
      </c>
      <c r="B273" s="1">
        <f t="shared" si="290"/>
        <v>2024</v>
      </c>
      <c r="C273" s="1">
        <f t="shared" si="235"/>
        <v>9</v>
      </c>
      <c r="D273" s="1">
        <f t="shared" si="236"/>
        <v>25</v>
      </c>
      <c r="E273" s="1">
        <v>12</v>
      </c>
      <c r="F273" s="1">
        <f t="shared" si="237"/>
        <v>2024</v>
      </c>
      <c r="G273" s="1">
        <f t="shared" si="238"/>
        <v>9</v>
      </c>
      <c r="H273" s="1">
        <f t="shared" si="239"/>
        <v>10</v>
      </c>
      <c r="I273" s="1">
        <f t="shared" si="240"/>
        <v>20</v>
      </c>
      <c r="J273" s="1">
        <f t="shared" si="241"/>
        <v>-13</v>
      </c>
      <c r="K273" s="4">
        <f t="shared" si="242"/>
        <v>9033.9166666666279</v>
      </c>
      <c r="L273" s="4">
        <f t="shared" si="243"/>
        <v>0.24733515856719035</v>
      </c>
      <c r="M273" s="4">
        <f t="shared" si="244"/>
        <v>154.71681187022477</v>
      </c>
      <c r="N273" s="4">
        <f t="shared" si="245"/>
        <v>10.314454124681651</v>
      </c>
      <c r="O273" s="4">
        <f t="shared" si="246"/>
        <v>12.247787458014985</v>
      </c>
      <c r="P273" s="4">
        <f t="shared" si="247"/>
        <v>12.314454124681653</v>
      </c>
      <c r="Q273" s="4">
        <f t="shared" si="248"/>
        <v>184.7168118702248</v>
      </c>
      <c r="R273" s="4">
        <f t="shared" si="249"/>
        <v>283.35846976956424</v>
      </c>
      <c r="S273" s="4">
        <f t="shared" si="250"/>
        <v>1.6698723593657309E-2</v>
      </c>
      <c r="T273" s="4">
        <f t="shared" si="251"/>
        <v>23.436075752938624</v>
      </c>
      <c r="U273" s="4">
        <f t="shared" si="291"/>
        <v>0.40903668563558815</v>
      </c>
      <c r="V273" s="4">
        <f t="shared" si="252"/>
        <v>-98.641657899339435</v>
      </c>
      <c r="W273" s="4">
        <f t="shared" si="253"/>
        <v>-1.7216217099693465</v>
      </c>
      <c r="X273" s="4">
        <f t="shared" si="254"/>
        <v>-1.7216217099693465</v>
      </c>
      <c r="Y273" s="4">
        <f t="shared" si="255"/>
        <v>-1.738089540925017</v>
      </c>
      <c r="Z273" s="4">
        <f t="shared" si="256"/>
        <v>-1.7380873104913346</v>
      </c>
      <c r="AA273" s="4">
        <f t="shared" si="257"/>
        <v>-1.7545308255132535</v>
      </c>
      <c r="AB273" s="4">
        <f t="shared" si="258"/>
        <v>-100.52721132751368</v>
      </c>
      <c r="AC273" s="4">
        <f t="shared" si="259"/>
        <v>182.83125844205057</v>
      </c>
      <c r="AD273" s="4">
        <f t="shared" si="260"/>
        <v>3.1910074353784608</v>
      </c>
      <c r="AE273" s="4">
        <f t="shared" si="261"/>
        <v>-1.8855534281742337</v>
      </c>
      <c r="AF273" s="4">
        <f t="shared" si="262"/>
        <v>-7.5422137126969346</v>
      </c>
      <c r="AG273" s="4">
        <f t="shared" si="263"/>
        <v>3.1869367684545953</v>
      </c>
      <c r="AH273" s="4">
        <f t="shared" si="264"/>
        <v>182.59802640750959</v>
      </c>
      <c r="AI273" s="4">
        <f t="shared" si="265"/>
        <v>12.173201760500639</v>
      </c>
      <c r="AJ273" s="4">
        <f t="shared" si="266"/>
        <v>-1.9646793557963903E-2</v>
      </c>
      <c r="AK273" s="4">
        <f t="shared" si="267"/>
        <v>-1.125678351836146</v>
      </c>
      <c r="AL273" s="4">
        <f t="shared" si="268"/>
        <v>-2.1187854627152092</v>
      </c>
      <c r="AM273" s="4">
        <f t="shared" si="269"/>
        <v>-2.1187854627152092</v>
      </c>
      <c r="AN273" s="4">
        <f t="shared" si="270"/>
        <v>-8.4751418508608367</v>
      </c>
      <c r="AO273" s="4">
        <f t="shared" si="271"/>
        <v>-0.93292813816390208</v>
      </c>
      <c r="AP273" s="4">
        <f t="shared" si="272"/>
        <v>4</v>
      </c>
      <c r="AQ273" s="4">
        <f t="shared" si="273"/>
        <v>-4.4751418508608367</v>
      </c>
      <c r="AR273" s="4">
        <f t="shared" si="274"/>
        <v>11.925414302485652</v>
      </c>
      <c r="AS273" s="4">
        <f t="shared" si="275"/>
        <v>7.4585697514345739E-2</v>
      </c>
      <c r="AT273" s="4">
        <f t="shared" si="276"/>
        <v>1.9526489947828254E-2</v>
      </c>
      <c r="AU273" s="4">
        <f t="shared" si="277"/>
        <v>0.66264339751815549</v>
      </c>
      <c r="AV273" s="4">
        <f t="shared" si="278"/>
        <v>0.88826787541733399</v>
      </c>
      <c r="AW273" s="4">
        <f t="shared" si="279"/>
        <v>50.894000338465645</v>
      </c>
      <c r="AX273" s="4">
        <f t="shared" si="280"/>
        <v>-1.5390125723454632E-2</v>
      </c>
      <c r="AY273" s="4">
        <f t="shared" si="281"/>
        <v>-0.497030953952524</v>
      </c>
      <c r="AZ273" s="4">
        <f t="shared" si="282"/>
        <v>-3.1106384245541481</v>
      </c>
      <c r="BA273" s="4">
        <f t="shared" si="283"/>
        <v>-178.22645331817623</v>
      </c>
      <c r="BB273" s="4">
        <f t="shared" si="284"/>
        <v>5.9414286849698268</v>
      </c>
      <c r="BC273" s="4">
        <f t="shared" si="285"/>
        <v>5.9839856175158257</v>
      </c>
      <c r="BD273" s="4">
        <f t="shared" si="286"/>
        <v>17.866842987455477</v>
      </c>
      <c r="BE273" s="4">
        <f t="shared" si="287"/>
        <v>88.572086418853118</v>
      </c>
      <c r="BF273" s="4">
        <f t="shared" si="288"/>
        <v>91.427913581146882</v>
      </c>
      <c r="BG273" s="4">
        <f t="shared" si="289"/>
        <v>268.57208641885313</v>
      </c>
    </row>
    <row r="274" spans="1:59" x14ac:dyDescent="0.2">
      <c r="A274" s="3">
        <f t="shared" si="234"/>
        <v>45561</v>
      </c>
      <c r="B274" s="1">
        <f t="shared" si="290"/>
        <v>2024</v>
      </c>
      <c r="C274" s="1">
        <f t="shared" si="235"/>
        <v>9</v>
      </c>
      <c r="D274" s="1">
        <f t="shared" si="236"/>
        <v>26</v>
      </c>
      <c r="E274" s="1">
        <v>12</v>
      </c>
      <c r="F274" s="1">
        <f t="shared" si="237"/>
        <v>2024</v>
      </c>
      <c r="G274" s="1">
        <f t="shared" si="238"/>
        <v>9</v>
      </c>
      <c r="H274" s="1">
        <f t="shared" si="239"/>
        <v>10</v>
      </c>
      <c r="I274" s="1">
        <f t="shared" si="240"/>
        <v>20</v>
      </c>
      <c r="J274" s="1">
        <f t="shared" si="241"/>
        <v>-13</v>
      </c>
      <c r="K274" s="4">
        <f t="shared" si="242"/>
        <v>9034.9166666666279</v>
      </c>
      <c r="L274" s="4">
        <f t="shared" si="243"/>
        <v>0.24736253707506167</v>
      </c>
      <c r="M274" s="4">
        <f t="shared" si="244"/>
        <v>155.70245924219489</v>
      </c>
      <c r="N274" s="4">
        <f t="shared" si="245"/>
        <v>10.380163949479659</v>
      </c>
      <c r="O274" s="4">
        <f t="shared" si="246"/>
        <v>12.313497282812992</v>
      </c>
      <c r="P274" s="4">
        <f t="shared" si="247"/>
        <v>12.380163949479659</v>
      </c>
      <c r="Q274" s="4">
        <f t="shared" si="248"/>
        <v>185.70245924219489</v>
      </c>
      <c r="R274" s="4">
        <f t="shared" si="249"/>
        <v>283.35851631302762</v>
      </c>
      <c r="S274" s="4">
        <f t="shared" si="250"/>
        <v>1.6698722498516998E-2</v>
      </c>
      <c r="T274" s="4">
        <f t="shared" si="251"/>
        <v>23.436075397018023</v>
      </c>
      <c r="U274" s="4">
        <f t="shared" si="291"/>
        <v>0.40903667942360178</v>
      </c>
      <c r="V274" s="4">
        <f t="shared" si="252"/>
        <v>-97.65605707083273</v>
      </c>
      <c r="W274" s="4">
        <f t="shared" si="253"/>
        <v>-1.7044197304015205</v>
      </c>
      <c r="X274" s="4">
        <f t="shared" si="254"/>
        <v>-1.7044197304015205</v>
      </c>
      <c r="Y274" s="4">
        <f t="shared" si="255"/>
        <v>-1.7209328581045944</v>
      </c>
      <c r="Z274" s="4">
        <f t="shared" si="256"/>
        <v>-1.7209306090064049</v>
      </c>
      <c r="AA274" s="4">
        <f t="shared" si="257"/>
        <v>-1.7374216687366577</v>
      </c>
      <c r="AB274" s="4">
        <f t="shared" si="258"/>
        <v>-99.546928853187097</v>
      </c>
      <c r="AC274" s="4">
        <f t="shared" si="259"/>
        <v>183.81158745984052</v>
      </c>
      <c r="AD274" s="4">
        <f t="shared" si="260"/>
        <v>3.2081174044917375</v>
      </c>
      <c r="AE274" s="4">
        <f t="shared" si="261"/>
        <v>-1.8908717823543668</v>
      </c>
      <c r="AF274" s="4">
        <f t="shared" si="262"/>
        <v>-7.5634871294174673</v>
      </c>
      <c r="AG274" s="4">
        <f t="shared" si="263"/>
        <v>3.2026436407566057</v>
      </c>
      <c r="AH274" s="4">
        <f t="shared" si="264"/>
        <v>183.49796389976572</v>
      </c>
      <c r="AI274" s="4">
        <f t="shared" si="265"/>
        <v>12.233197593317716</v>
      </c>
      <c r="AJ274" s="4">
        <f t="shared" si="266"/>
        <v>-2.6442170522284078E-2</v>
      </c>
      <c r="AK274" s="4">
        <f t="shared" si="267"/>
        <v>-1.5150247720921133</v>
      </c>
      <c r="AL274" s="4">
        <f t="shared" si="268"/>
        <v>-2.2044953424291691</v>
      </c>
      <c r="AM274" s="4">
        <f t="shared" si="269"/>
        <v>-2.2044953424291691</v>
      </c>
      <c r="AN274" s="4">
        <f t="shared" si="270"/>
        <v>-8.8179813697166765</v>
      </c>
      <c r="AO274" s="4">
        <f t="shared" si="271"/>
        <v>-1.2544942402992092</v>
      </c>
      <c r="AP274" s="4">
        <f t="shared" si="272"/>
        <v>4</v>
      </c>
      <c r="AQ274" s="4">
        <f t="shared" si="273"/>
        <v>-4.8179813697166765</v>
      </c>
      <c r="AR274" s="4">
        <f t="shared" si="274"/>
        <v>11.919700310504721</v>
      </c>
      <c r="AS274" s="4">
        <f t="shared" si="275"/>
        <v>8.0299689495276994E-2</v>
      </c>
      <c r="AT274" s="4">
        <f t="shared" si="276"/>
        <v>2.1022409550325308E-2</v>
      </c>
      <c r="AU274" s="4">
        <f t="shared" si="277"/>
        <v>0.66264339751815549</v>
      </c>
      <c r="AV274" s="4">
        <f t="shared" si="278"/>
        <v>0.88143692799054008</v>
      </c>
      <c r="AW274" s="4">
        <f t="shared" si="279"/>
        <v>50.502615880834604</v>
      </c>
      <c r="AX274" s="4">
        <f t="shared" si="280"/>
        <v>-1.6566397062703523E-2</v>
      </c>
      <c r="AY274" s="4">
        <f t="shared" si="281"/>
        <v>-0.50116269082796894</v>
      </c>
      <c r="AZ274" s="4">
        <f t="shared" si="282"/>
        <v>-3.1085487592291829</v>
      </c>
      <c r="BA274" s="4">
        <f t="shared" si="283"/>
        <v>-178.10672431446091</v>
      </c>
      <c r="BB274" s="4">
        <f t="shared" si="284"/>
        <v>5.9211594649031127</v>
      </c>
      <c r="BC274" s="4">
        <f t="shared" si="285"/>
        <v>5.9985408456016085</v>
      </c>
      <c r="BD274" s="4">
        <f t="shared" si="286"/>
        <v>17.840859775407836</v>
      </c>
      <c r="BE274" s="4">
        <f t="shared" si="287"/>
        <v>88.078142610096791</v>
      </c>
      <c r="BF274" s="4">
        <f t="shared" si="288"/>
        <v>91.921857389903209</v>
      </c>
      <c r="BG274" s="4">
        <f t="shared" si="289"/>
        <v>268.07814261009679</v>
      </c>
    </row>
    <row r="275" spans="1:59" x14ac:dyDescent="0.2">
      <c r="A275" s="3">
        <f t="shared" si="234"/>
        <v>45562</v>
      </c>
      <c r="B275" s="1">
        <f t="shared" si="290"/>
        <v>2024</v>
      </c>
      <c r="C275" s="1">
        <f t="shared" si="235"/>
        <v>9</v>
      </c>
      <c r="D275" s="1">
        <f t="shared" si="236"/>
        <v>27</v>
      </c>
      <c r="E275" s="1">
        <v>12</v>
      </c>
      <c r="F275" s="1">
        <f t="shared" si="237"/>
        <v>2024</v>
      </c>
      <c r="G275" s="1">
        <f t="shared" si="238"/>
        <v>9</v>
      </c>
      <c r="H275" s="1">
        <f t="shared" si="239"/>
        <v>10</v>
      </c>
      <c r="I275" s="1">
        <f t="shared" si="240"/>
        <v>20</v>
      </c>
      <c r="J275" s="1">
        <f t="shared" si="241"/>
        <v>-13</v>
      </c>
      <c r="K275" s="4">
        <f t="shared" si="242"/>
        <v>9035.9166666666279</v>
      </c>
      <c r="L275" s="4">
        <f t="shared" si="243"/>
        <v>0.247389915582933</v>
      </c>
      <c r="M275" s="4">
        <f t="shared" si="244"/>
        <v>156.68810661369935</v>
      </c>
      <c r="N275" s="4">
        <f t="shared" si="245"/>
        <v>10.445873774246623</v>
      </c>
      <c r="O275" s="4">
        <f t="shared" si="246"/>
        <v>12.379207107579957</v>
      </c>
      <c r="P275" s="4">
        <f t="shared" si="247"/>
        <v>12.445873774246621</v>
      </c>
      <c r="Q275" s="4">
        <f t="shared" si="248"/>
        <v>186.68810661369932</v>
      </c>
      <c r="R275" s="4">
        <f t="shared" si="249"/>
        <v>283.35856285649095</v>
      </c>
      <c r="S275" s="4">
        <f t="shared" si="250"/>
        <v>1.6698721403376682E-2</v>
      </c>
      <c r="T275" s="4">
        <f t="shared" si="251"/>
        <v>23.436075041097421</v>
      </c>
      <c r="U275" s="4">
        <f t="shared" si="291"/>
        <v>0.40903667321161541</v>
      </c>
      <c r="V275" s="4">
        <f t="shared" si="252"/>
        <v>-96.67045624279163</v>
      </c>
      <c r="W275" s="4">
        <f t="shared" si="253"/>
        <v>-1.6872177508418209</v>
      </c>
      <c r="X275" s="4">
        <f t="shared" si="254"/>
        <v>-1.6872177508418209</v>
      </c>
      <c r="Y275" s="4">
        <f t="shared" si="255"/>
        <v>-1.7037713242383079</v>
      </c>
      <c r="Z275" s="4">
        <f t="shared" si="256"/>
        <v>-1.7037690583622795</v>
      </c>
      <c r="AA275" s="4">
        <f t="shared" si="257"/>
        <v>-1.7203028391420951</v>
      </c>
      <c r="AB275" s="4">
        <f t="shared" si="258"/>
        <v>-98.566092167215004</v>
      </c>
      <c r="AC275" s="4">
        <f t="shared" si="259"/>
        <v>184.79247068927594</v>
      </c>
      <c r="AD275" s="4">
        <f t="shared" si="260"/>
        <v>3.2252370464229805</v>
      </c>
      <c r="AE275" s="4">
        <f t="shared" si="261"/>
        <v>-1.8956359244233738</v>
      </c>
      <c r="AF275" s="4">
        <f t="shared" si="262"/>
        <v>-7.5825436976934952</v>
      </c>
      <c r="AG275" s="4">
        <f t="shared" si="263"/>
        <v>3.2183650418428824</v>
      </c>
      <c r="AH275" s="4">
        <f t="shared" si="264"/>
        <v>184.39873383004175</v>
      </c>
      <c r="AI275" s="4">
        <f t="shared" si="265"/>
        <v>12.293248922002784</v>
      </c>
      <c r="AJ275" s="4">
        <f t="shared" si="266"/>
        <v>-3.3234860482230642E-2</v>
      </c>
      <c r="AK275" s="4">
        <f t="shared" si="267"/>
        <v>-1.9042172383379397</v>
      </c>
      <c r="AL275" s="4">
        <f t="shared" si="268"/>
        <v>-2.2893727836575692</v>
      </c>
      <c r="AM275" s="4">
        <f t="shared" si="269"/>
        <v>-2.2893727836575692</v>
      </c>
      <c r="AN275" s="4">
        <f t="shared" si="270"/>
        <v>-9.157491134630277</v>
      </c>
      <c r="AO275" s="4">
        <f t="shared" si="271"/>
        <v>-1.5749474369367817</v>
      </c>
      <c r="AP275" s="4">
        <f t="shared" si="272"/>
        <v>4</v>
      </c>
      <c r="AQ275" s="4">
        <f t="shared" si="273"/>
        <v>-5.157491134630277</v>
      </c>
      <c r="AR275" s="4">
        <f t="shared" si="274"/>
        <v>11.914041814422829</v>
      </c>
      <c r="AS275" s="4">
        <f t="shared" si="275"/>
        <v>8.5958185577172941E-2</v>
      </c>
      <c r="AT275" s="4">
        <f t="shared" si="276"/>
        <v>2.2503800360429552E-2</v>
      </c>
      <c r="AU275" s="4">
        <f t="shared" si="277"/>
        <v>0.66264339751815549</v>
      </c>
      <c r="AV275" s="4">
        <f t="shared" si="278"/>
        <v>0.87460691611884001</v>
      </c>
      <c r="AW275" s="4">
        <f t="shared" si="279"/>
        <v>50.111285026561944</v>
      </c>
      <c r="AX275" s="4">
        <f t="shared" si="280"/>
        <v>-1.7729999439010467E-2</v>
      </c>
      <c r="AY275" s="4">
        <f t="shared" si="281"/>
        <v>-0.50526873901763714</v>
      </c>
      <c r="AZ275" s="4">
        <f t="shared" si="282"/>
        <v>-3.1065168091660804</v>
      </c>
      <c r="BA275" s="4">
        <f t="shared" si="283"/>
        <v>-177.99030215166377</v>
      </c>
      <c r="BB275" s="4">
        <f t="shared" si="284"/>
        <v>5.9008887564420132</v>
      </c>
      <c r="BC275" s="4">
        <f t="shared" si="285"/>
        <v>6.0131530579808157</v>
      </c>
      <c r="BD275" s="4">
        <f t="shared" si="286"/>
        <v>17.814930570864842</v>
      </c>
      <c r="BE275" s="4">
        <f t="shared" si="287"/>
        <v>87.584340023499479</v>
      </c>
      <c r="BF275" s="4">
        <f t="shared" si="288"/>
        <v>92.415659976500521</v>
      </c>
      <c r="BG275" s="4">
        <f t="shared" si="289"/>
        <v>267.58434002349946</v>
      </c>
    </row>
    <row r="276" spans="1:59" x14ac:dyDescent="0.2">
      <c r="A276" s="3">
        <f t="shared" si="234"/>
        <v>45563</v>
      </c>
      <c r="B276" s="1">
        <f t="shared" si="290"/>
        <v>2024</v>
      </c>
      <c r="C276" s="1">
        <f t="shared" si="235"/>
        <v>9</v>
      </c>
      <c r="D276" s="1">
        <f t="shared" si="236"/>
        <v>28</v>
      </c>
      <c r="E276" s="1">
        <v>12</v>
      </c>
      <c r="F276" s="1">
        <f t="shared" si="237"/>
        <v>2024</v>
      </c>
      <c r="G276" s="1">
        <f t="shared" si="238"/>
        <v>9</v>
      </c>
      <c r="H276" s="1">
        <f t="shared" si="239"/>
        <v>10</v>
      </c>
      <c r="I276" s="1">
        <f t="shared" si="240"/>
        <v>20</v>
      </c>
      <c r="J276" s="1">
        <f t="shared" si="241"/>
        <v>-13</v>
      </c>
      <c r="K276" s="4">
        <f t="shared" si="242"/>
        <v>9036.9166666666279</v>
      </c>
      <c r="L276" s="4">
        <f t="shared" si="243"/>
        <v>0.24741729409080432</v>
      </c>
      <c r="M276" s="4">
        <f t="shared" si="244"/>
        <v>157.6737539852038</v>
      </c>
      <c r="N276" s="4">
        <f t="shared" si="245"/>
        <v>10.511583599013587</v>
      </c>
      <c r="O276" s="4">
        <f t="shared" si="246"/>
        <v>12.444916932346921</v>
      </c>
      <c r="P276" s="4">
        <f t="shared" si="247"/>
        <v>12.511583599013587</v>
      </c>
      <c r="Q276" s="4">
        <f t="shared" si="248"/>
        <v>187.6737539852038</v>
      </c>
      <c r="R276" s="4">
        <f t="shared" si="249"/>
        <v>283.35860939995433</v>
      </c>
      <c r="S276" s="4">
        <f t="shared" si="250"/>
        <v>1.6698720308236367E-2</v>
      </c>
      <c r="T276" s="4">
        <f t="shared" si="251"/>
        <v>23.43607468517682</v>
      </c>
      <c r="U276" s="4">
        <f t="shared" si="291"/>
        <v>0.40903666699962904</v>
      </c>
      <c r="V276" s="4">
        <f t="shared" si="252"/>
        <v>-95.68485541475053</v>
      </c>
      <c r="W276" s="4">
        <f t="shared" si="253"/>
        <v>-1.6700157712821211</v>
      </c>
      <c r="X276" s="4">
        <f t="shared" si="254"/>
        <v>-1.6700157712821211</v>
      </c>
      <c r="Y276" s="4">
        <f t="shared" si="255"/>
        <v>-1.6866049232798213</v>
      </c>
      <c r="Z276" s="4">
        <f t="shared" si="256"/>
        <v>-1.6866026425487703</v>
      </c>
      <c r="AA276" s="4">
        <f t="shared" si="257"/>
        <v>-1.7031743020544778</v>
      </c>
      <c r="AB276" s="4">
        <f t="shared" si="258"/>
        <v>-97.584699282861237</v>
      </c>
      <c r="AC276" s="4">
        <f t="shared" si="259"/>
        <v>185.7739101170931</v>
      </c>
      <c r="AD276" s="4">
        <f t="shared" si="260"/>
        <v>3.242366395847279</v>
      </c>
      <c r="AE276" s="4">
        <f t="shared" si="261"/>
        <v>-1.8998438681107075</v>
      </c>
      <c r="AF276" s="4">
        <f t="shared" si="262"/>
        <v>-7.59937547244283</v>
      </c>
      <c r="AG276" s="4">
        <f t="shared" si="263"/>
        <v>3.2341024620442562</v>
      </c>
      <c r="AH276" s="4">
        <f t="shared" si="264"/>
        <v>185.30042158800438</v>
      </c>
      <c r="AI276" s="4">
        <f t="shared" si="265"/>
        <v>12.353361439200292</v>
      </c>
      <c r="AJ276" s="4">
        <f t="shared" si="266"/>
        <v>-4.002318275891819E-2</v>
      </c>
      <c r="AK276" s="4">
        <f t="shared" si="267"/>
        <v>-2.2931594547667746</v>
      </c>
      <c r="AL276" s="4">
        <f t="shared" si="268"/>
        <v>-2.3733323971994196</v>
      </c>
      <c r="AM276" s="4">
        <f t="shared" si="269"/>
        <v>-2.3733323971994196</v>
      </c>
      <c r="AN276" s="4">
        <f t="shared" si="270"/>
        <v>-9.4933295887976783</v>
      </c>
      <c r="AO276" s="4">
        <f t="shared" si="271"/>
        <v>-1.8939541163548483</v>
      </c>
      <c r="AP276" s="4">
        <f t="shared" si="272"/>
        <v>4</v>
      </c>
      <c r="AQ276" s="4">
        <f t="shared" si="273"/>
        <v>-5.4933295887976783</v>
      </c>
      <c r="AR276" s="4">
        <f t="shared" si="274"/>
        <v>11.908444506853373</v>
      </c>
      <c r="AS276" s="4">
        <f t="shared" si="275"/>
        <v>9.1555493146628919E-2</v>
      </c>
      <c r="AT276" s="4">
        <f t="shared" si="276"/>
        <v>2.3969172055436673E-2</v>
      </c>
      <c r="AU276" s="4">
        <f t="shared" si="277"/>
        <v>0.66264339751815549</v>
      </c>
      <c r="AV276" s="4">
        <f t="shared" si="278"/>
        <v>0.86777968597918809</v>
      </c>
      <c r="AW276" s="4">
        <f t="shared" si="279"/>
        <v>49.720113553795379</v>
      </c>
      <c r="AX276" s="4">
        <f t="shared" si="280"/>
        <v>-1.8879605838698341E-2</v>
      </c>
      <c r="AY276" s="4">
        <f t="shared" si="281"/>
        <v>-0.50934797610937621</v>
      </c>
      <c r="AZ276" s="4">
        <f t="shared" si="282"/>
        <v>-3.1045433914286451</v>
      </c>
      <c r="BA276" s="4">
        <f t="shared" si="283"/>
        <v>-177.87723364409248</v>
      </c>
      <c r="BB276" s="4">
        <f t="shared" si="284"/>
        <v>5.8806191418089613</v>
      </c>
      <c r="BC276" s="4">
        <f t="shared" si="285"/>
        <v>6.0278253650444116</v>
      </c>
      <c r="BD276" s="4">
        <f t="shared" si="286"/>
        <v>17.789063648662335</v>
      </c>
      <c r="BE276" s="4">
        <f t="shared" si="287"/>
        <v>87.090786981670419</v>
      </c>
      <c r="BF276" s="4">
        <f t="shared" si="288"/>
        <v>92.909213018329581</v>
      </c>
      <c r="BG276" s="4">
        <f t="shared" si="289"/>
        <v>267.09078698167042</v>
      </c>
    </row>
    <row r="277" spans="1:59" x14ac:dyDescent="0.2">
      <c r="A277" s="3">
        <f t="shared" si="234"/>
        <v>45564</v>
      </c>
      <c r="B277" s="1">
        <f t="shared" si="290"/>
        <v>2024</v>
      </c>
      <c r="C277" s="1">
        <f t="shared" si="235"/>
        <v>9</v>
      </c>
      <c r="D277" s="1">
        <f t="shared" si="236"/>
        <v>29</v>
      </c>
      <c r="E277" s="1">
        <v>12</v>
      </c>
      <c r="F277" s="1">
        <f t="shared" si="237"/>
        <v>2024</v>
      </c>
      <c r="G277" s="1">
        <f t="shared" si="238"/>
        <v>9</v>
      </c>
      <c r="H277" s="1">
        <f t="shared" si="239"/>
        <v>10</v>
      </c>
      <c r="I277" s="1">
        <f t="shared" si="240"/>
        <v>20</v>
      </c>
      <c r="J277" s="1">
        <f t="shared" si="241"/>
        <v>-13</v>
      </c>
      <c r="K277" s="4">
        <f t="shared" si="242"/>
        <v>9037.9166666666279</v>
      </c>
      <c r="L277" s="4">
        <f t="shared" si="243"/>
        <v>0.24744467259867564</v>
      </c>
      <c r="M277" s="4">
        <f t="shared" si="244"/>
        <v>158.65940135717392</v>
      </c>
      <c r="N277" s="4">
        <f t="shared" si="245"/>
        <v>10.577293423811595</v>
      </c>
      <c r="O277" s="4">
        <f t="shared" si="246"/>
        <v>12.510626757144928</v>
      </c>
      <c r="P277" s="4">
        <f t="shared" si="247"/>
        <v>12.577293423811597</v>
      </c>
      <c r="Q277" s="4">
        <f t="shared" si="248"/>
        <v>188.65940135717395</v>
      </c>
      <c r="R277" s="4">
        <f t="shared" si="249"/>
        <v>283.35865594341772</v>
      </c>
      <c r="S277" s="4">
        <f t="shared" si="250"/>
        <v>1.6698719213096052E-2</v>
      </c>
      <c r="T277" s="4">
        <f t="shared" si="251"/>
        <v>23.436074329256215</v>
      </c>
      <c r="U277" s="4">
        <f t="shared" si="291"/>
        <v>0.40903666078764256</v>
      </c>
      <c r="V277" s="4">
        <f t="shared" si="252"/>
        <v>-94.699254586243768</v>
      </c>
      <c r="W277" s="4">
        <f t="shared" si="253"/>
        <v>-1.6528137917142942</v>
      </c>
      <c r="X277" s="4">
        <f t="shared" si="254"/>
        <v>-1.6528137917142942</v>
      </c>
      <c r="Y277" s="4">
        <f t="shared" si="255"/>
        <v>-1.6694336405823698</v>
      </c>
      <c r="Z277" s="4">
        <f t="shared" si="256"/>
        <v>-1.6694313469514233</v>
      </c>
      <c r="AA277" s="4">
        <f t="shared" si="257"/>
        <v>-1.6860360255576683</v>
      </c>
      <c r="AB277" s="4">
        <f t="shared" si="258"/>
        <v>-96.602748371465793</v>
      </c>
      <c r="AC277" s="4">
        <f t="shared" si="259"/>
        <v>186.75590757195192</v>
      </c>
      <c r="AD277" s="4">
        <f t="shared" si="260"/>
        <v>3.2595054846807701</v>
      </c>
      <c r="AE277" s="4">
        <f t="shared" si="261"/>
        <v>-1.9034937852220253</v>
      </c>
      <c r="AF277" s="4">
        <f t="shared" si="262"/>
        <v>-7.6139751408881011</v>
      </c>
      <c r="AG277" s="4">
        <f t="shared" si="263"/>
        <v>3.249857389717838</v>
      </c>
      <c r="AH277" s="4">
        <f t="shared" si="264"/>
        <v>186.2031124502345</v>
      </c>
      <c r="AI277" s="4">
        <f t="shared" si="265"/>
        <v>12.413540830015632</v>
      </c>
      <c r="AJ277" s="4">
        <f t="shared" si="266"/>
        <v>-4.68054487827907E-2</v>
      </c>
      <c r="AK277" s="4">
        <f t="shared" si="267"/>
        <v>-2.6817546734696434</v>
      </c>
      <c r="AL277" s="4">
        <f t="shared" si="268"/>
        <v>-2.4562889069394487</v>
      </c>
      <c r="AM277" s="4">
        <f t="shared" si="269"/>
        <v>-2.4562889069394487</v>
      </c>
      <c r="AN277" s="4">
        <f t="shared" si="270"/>
        <v>-9.8251556277577947</v>
      </c>
      <c r="AO277" s="4">
        <f t="shared" si="271"/>
        <v>-2.2111804868696936</v>
      </c>
      <c r="AP277" s="4">
        <f t="shared" si="272"/>
        <v>4</v>
      </c>
      <c r="AQ277" s="4">
        <f t="shared" si="273"/>
        <v>-5.8251556277577947</v>
      </c>
      <c r="AR277" s="4">
        <f t="shared" si="274"/>
        <v>11.902914072870704</v>
      </c>
      <c r="AS277" s="4">
        <f t="shared" si="275"/>
        <v>9.7085927129295868E-2</v>
      </c>
      <c r="AT277" s="4">
        <f t="shared" si="276"/>
        <v>2.5417036286362493E-2</v>
      </c>
      <c r="AU277" s="4">
        <f t="shared" si="277"/>
        <v>0.66264339751815549</v>
      </c>
      <c r="AV277" s="4">
        <f t="shared" si="278"/>
        <v>0.86095709557939437</v>
      </c>
      <c r="AW277" s="4">
        <f t="shared" si="279"/>
        <v>49.329207918540725</v>
      </c>
      <c r="AX277" s="4">
        <f t="shared" si="280"/>
        <v>-2.0013897231988976E-2</v>
      </c>
      <c r="AY277" s="4">
        <f t="shared" si="281"/>
        <v>-0.51339930385510635</v>
      </c>
      <c r="AZ277" s="4">
        <f t="shared" si="282"/>
        <v>-3.1026292812957967</v>
      </c>
      <c r="BA277" s="4">
        <f t="shared" si="283"/>
        <v>-177.76756321195705</v>
      </c>
      <c r="BB277" s="4">
        <f t="shared" si="284"/>
        <v>5.8603532414101345</v>
      </c>
      <c r="BC277" s="4">
        <f t="shared" si="285"/>
        <v>6.0425608314605697</v>
      </c>
      <c r="BD277" s="4">
        <f t="shared" si="286"/>
        <v>17.763267314280839</v>
      </c>
      <c r="BE277" s="4">
        <f t="shared" si="287"/>
        <v>86.597592459770567</v>
      </c>
      <c r="BF277" s="4">
        <f t="shared" si="288"/>
        <v>93.402407540229433</v>
      </c>
      <c r="BG277" s="4">
        <f t="shared" si="289"/>
        <v>266.59759245977057</v>
      </c>
    </row>
    <row r="278" spans="1:59" x14ac:dyDescent="0.2">
      <c r="A278" s="3">
        <f t="shared" si="234"/>
        <v>45565</v>
      </c>
      <c r="B278" s="1">
        <f t="shared" si="290"/>
        <v>2024</v>
      </c>
      <c r="C278" s="1">
        <f t="shared" si="235"/>
        <v>9</v>
      </c>
      <c r="D278" s="1">
        <f t="shared" si="236"/>
        <v>30</v>
      </c>
      <c r="E278" s="1">
        <v>12</v>
      </c>
      <c r="F278" s="1">
        <f t="shared" si="237"/>
        <v>2024</v>
      </c>
      <c r="G278" s="1">
        <f t="shared" si="238"/>
        <v>9</v>
      </c>
      <c r="H278" s="1">
        <f t="shared" si="239"/>
        <v>10</v>
      </c>
      <c r="I278" s="1">
        <f t="shared" si="240"/>
        <v>20</v>
      </c>
      <c r="J278" s="1">
        <f t="shared" si="241"/>
        <v>-13</v>
      </c>
      <c r="K278" s="4">
        <f t="shared" si="242"/>
        <v>9038.9166666666279</v>
      </c>
      <c r="L278" s="4">
        <f t="shared" si="243"/>
        <v>0.24747205110654696</v>
      </c>
      <c r="M278" s="4">
        <f t="shared" si="244"/>
        <v>159.64504872821271</v>
      </c>
      <c r="N278" s="4">
        <f t="shared" si="245"/>
        <v>10.643003248547513</v>
      </c>
      <c r="O278" s="4">
        <f t="shared" si="246"/>
        <v>12.576336581880847</v>
      </c>
      <c r="P278" s="4">
        <f t="shared" si="247"/>
        <v>12.643003248547515</v>
      </c>
      <c r="Q278" s="4">
        <f t="shared" si="248"/>
        <v>189.64504872821271</v>
      </c>
      <c r="R278" s="4">
        <f t="shared" si="249"/>
        <v>283.3587024868811</v>
      </c>
      <c r="S278" s="4">
        <f t="shared" si="250"/>
        <v>1.6698718117955737E-2</v>
      </c>
      <c r="T278" s="4">
        <f t="shared" si="251"/>
        <v>23.436073973335613</v>
      </c>
      <c r="U278" s="4">
        <f t="shared" si="291"/>
        <v>0.40903665457565619</v>
      </c>
      <c r="V278" s="4">
        <f t="shared" si="252"/>
        <v>-93.713653758668386</v>
      </c>
      <c r="W278" s="4">
        <f t="shared" si="253"/>
        <v>-1.6356118121627228</v>
      </c>
      <c r="X278" s="4">
        <f t="shared" si="254"/>
        <v>-1.6356118121627228</v>
      </c>
      <c r="Y278" s="4">
        <f t="shared" si="255"/>
        <v>-1.6522574629403459</v>
      </c>
      <c r="Z278" s="4">
        <f t="shared" si="256"/>
        <v>-1.652255158393013</v>
      </c>
      <c r="AA278" s="4">
        <f t="shared" si="257"/>
        <v>-1.668887980548013</v>
      </c>
      <c r="AB278" s="4">
        <f t="shared" si="258"/>
        <v>-95.620237765512172</v>
      </c>
      <c r="AC278" s="4">
        <f t="shared" si="259"/>
        <v>187.73846472136893</v>
      </c>
      <c r="AD278" s="4">
        <f t="shared" si="260"/>
        <v>3.2766543420271064</v>
      </c>
      <c r="AE278" s="4">
        <f t="shared" si="261"/>
        <v>-1.9065840068437865</v>
      </c>
      <c r="AF278" s="4">
        <f t="shared" si="262"/>
        <v>-7.6263360273751459</v>
      </c>
      <c r="AG278" s="4">
        <f t="shared" si="263"/>
        <v>3.2656313102743009</v>
      </c>
      <c r="AH278" s="4">
        <f t="shared" si="264"/>
        <v>187.10689152449447</v>
      </c>
      <c r="AI278" s="4">
        <f t="shared" si="265"/>
        <v>12.473792768299631</v>
      </c>
      <c r="AJ278" s="4">
        <f t="shared" si="266"/>
        <v>-5.3579961840974986E-2</v>
      </c>
      <c r="AK278" s="4">
        <f t="shared" si="267"/>
        <v>-3.0699056799598674</v>
      </c>
      <c r="AL278" s="4">
        <f t="shared" si="268"/>
        <v>-2.5381572037182423</v>
      </c>
      <c r="AM278" s="4">
        <f t="shared" si="269"/>
        <v>-2.5381572037182423</v>
      </c>
      <c r="AN278" s="4">
        <f t="shared" si="270"/>
        <v>-10.152628814872969</v>
      </c>
      <c r="AO278" s="4">
        <f t="shared" si="271"/>
        <v>-2.5262927874978232</v>
      </c>
      <c r="AP278" s="4">
        <f t="shared" si="272"/>
        <v>4</v>
      </c>
      <c r="AQ278" s="4">
        <f t="shared" si="273"/>
        <v>-6.1526288148729691</v>
      </c>
      <c r="AR278" s="4">
        <f t="shared" si="274"/>
        <v>11.897456186418784</v>
      </c>
      <c r="AS278" s="4">
        <f t="shared" si="275"/>
        <v>0.10254381358121556</v>
      </c>
      <c r="AT278" s="4">
        <f t="shared" si="276"/>
        <v>2.6845907618152337E-2</v>
      </c>
      <c r="AU278" s="4">
        <f t="shared" si="277"/>
        <v>0.66264339751815549</v>
      </c>
      <c r="AV278" s="4">
        <f t="shared" si="278"/>
        <v>0.8541410144801187</v>
      </c>
      <c r="AW278" s="4">
        <f t="shared" si="279"/>
        <v>48.938675238733339</v>
      </c>
      <c r="AX278" s="4">
        <f t="shared" si="280"/>
        <v>-2.1131564120764341E-2</v>
      </c>
      <c r="AY278" s="4">
        <f t="shared" si="281"/>
        <v>-0.51742164840490001</v>
      </c>
      <c r="AZ278" s="4">
        <f t="shared" si="282"/>
        <v>-3.1007752131650097</v>
      </c>
      <c r="BA278" s="4">
        <f t="shared" si="283"/>
        <v>-177.66133293313322</v>
      </c>
      <c r="BB278" s="4">
        <f t="shared" si="284"/>
        <v>5.8400937193964619</v>
      </c>
      <c r="BC278" s="4">
        <f t="shared" si="285"/>
        <v>6.0573624670223225</v>
      </c>
      <c r="BD278" s="4">
        <f t="shared" si="286"/>
        <v>17.737549905815246</v>
      </c>
      <c r="BE278" s="4">
        <f t="shared" si="287"/>
        <v>86.104866130378284</v>
      </c>
      <c r="BF278" s="4">
        <f t="shared" si="288"/>
        <v>93.895133869621716</v>
      </c>
      <c r="BG278" s="4">
        <f t="shared" si="289"/>
        <v>266.1048661303783</v>
      </c>
    </row>
    <row r="279" spans="1:59" x14ac:dyDescent="0.2">
      <c r="A279" s="3">
        <f t="shared" si="234"/>
        <v>45566</v>
      </c>
      <c r="B279" s="1">
        <f t="shared" si="290"/>
        <v>2024</v>
      </c>
      <c r="C279" s="1">
        <f t="shared" si="235"/>
        <v>10</v>
      </c>
      <c r="D279" s="1">
        <f t="shared" si="236"/>
        <v>1</v>
      </c>
      <c r="E279" s="1">
        <v>12</v>
      </c>
      <c r="F279" s="1">
        <f t="shared" si="237"/>
        <v>2024</v>
      </c>
      <c r="G279" s="1">
        <f t="shared" si="238"/>
        <v>10</v>
      </c>
      <c r="H279" s="1">
        <f t="shared" si="239"/>
        <v>10</v>
      </c>
      <c r="I279" s="1">
        <f t="shared" si="240"/>
        <v>20</v>
      </c>
      <c r="J279" s="1">
        <f t="shared" si="241"/>
        <v>-13</v>
      </c>
      <c r="K279" s="4">
        <f t="shared" si="242"/>
        <v>9039.9166666666279</v>
      </c>
      <c r="L279" s="4">
        <f t="shared" si="243"/>
        <v>0.24749942961441829</v>
      </c>
      <c r="M279" s="4">
        <f t="shared" si="244"/>
        <v>160.63069609971717</v>
      </c>
      <c r="N279" s="4">
        <f t="shared" si="245"/>
        <v>10.708713073314478</v>
      </c>
      <c r="O279" s="4">
        <f t="shared" si="246"/>
        <v>12.642046406647811</v>
      </c>
      <c r="P279" s="4">
        <f t="shared" si="247"/>
        <v>12.708713073314478</v>
      </c>
      <c r="Q279" s="4">
        <f t="shared" si="248"/>
        <v>190.63069609971717</v>
      </c>
      <c r="R279" s="4">
        <f t="shared" si="249"/>
        <v>283.35874903034448</v>
      </c>
      <c r="S279" s="4">
        <f t="shared" si="250"/>
        <v>1.6698717022815422E-2</v>
      </c>
      <c r="T279" s="4">
        <f t="shared" si="251"/>
        <v>23.436073617415012</v>
      </c>
      <c r="U279" s="4">
        <f t="shared" si="291"/>
        <v>0.40903664836366982</v>
      </c>
      <c r="V279" s="4">
        <f t="shared" si="252"/>
        <v>-92.728052930627314</v>
      </c>
      <c r="W279" s="4">
        <f t="shared" si="253"/>
        <v>-1.6184098326030236</v>
      </c>
      <c r="X279" s="4">
        <f t="shared" si="254"/>
        <v>-1.6184098326030236</v>
      </c>
      <c r="Y279" s="4">
        <f t="shared" si="255"/>
        <v>-1.6350763785169156</v>
      </c>
      <c r="Z279" s="4">
        <f t="shared" si="256"/>
        <v>-1.6350740650610782</v>
      </c>
      <c r="AA279" s="4">
        <f t="shared" si="257"/>
        <v>-1.6517301406738061</v>
      </c>
      <c r="AB279" s="4">
        <f t="shared" si="258"/>
        <v>-94.637165955158835</v>
      </c>
      <c r="AC279" s="4">
        <f t="shared" si="259"/>
        <v>188.72158307518566</v>
      </c>
      <c r="AD279" s="4">
        <f t="shared" si="260"/>
        <v>3.293812994237995</v>
      </c>
      <c r="AE279" s="4">
        <f t="shared" si="261"/>
        <v>-1.9091130245315071</v>
      </c>
      <c r="AF279" s="4">
        <f t="shared" si="262"/>
        <v>-7.6364520981260284</v>
      </c>
      <c r="AG279" s="4">
        <f t="shared" si="263"/>
        <v>3.2814257052889717</v>
      </c>
      <c r="AH279" s="4">
        <f t="shared" si="264"/>
        <v>188.01184369879758</v>
      </c>
      <c r="AI279" s="4">
        <f t="shared" si="265"/>
        <v>12.534122913253173</v>
      </c>
      <c r="AJ279" s="4">
        <f t="shared" si="266"/>
        <v>-6.0345016878660972E-2</v>
      </c>
      <c r="AK279" s="4">
        <f t="shared" si="267"/>
        <v>-3.4575147817929901</v>
      </c>
      <c r="AL279" s="4">
        <f t="shared" si="268"/>
        <v>-2.618852400919593</v>
      </c>
      <c r="AM279" s="4">
        <f t="shared" si="269"/>
        <v>-2.618852400919593</v>
      </c>
      <c r="AN279" s="4">
        <f t="shared" si="270"/>
        <v>-10.475409603678372</v>
      </c>
      <c r="AO279" s="4">
        <f t="shared" si="271"/>
        <v>-2.8389575055523437</v>
      </c>
      <c r="AP279" s="4">
        <f t="shared" si="272"/>
        <v>4</v>
      </c>
      <c r="AQ279" s="4">
        <f t="shared" si="273"/>
        <v>-6.4754096036783722</v>
      </c>
      <c r="AR279" s="4">
        <f t="shared" si="274"/>
        <v>11.89207650660536</v>
      </c>
      <c r="AS279" s="4">
        <f t="shared" si="275"/>
        <v>0.10792349339463847</v>
      </c>
      <c r="AT279" s="4">
        <f t="shared" si="276"/>
        <v>2.8254304499861899E-2</v>
      </c>
      <c r="AU279" s="4">
        <f t="shared" si="277"/>
        <v>0.66264339751815549</v>
      </c>
      <c r="AV279" s="4">
        <f t="shared" si="278"/>
        <v>0.84733332345668433</v>
      </c>
      <c r="AW279" s="4">
        <f t="shared" si="279"/>
        <v>48.548623274861448</v>
      </c>
      <c r="AX279" s="4">
        <f t="shared" si="280"/>
        <v>-2.2231308090034447E-2</v>
      </c>
      <c r="AY279" s="4">
        <f t="shared" si="281"/>
        <v>-0.52141396054120293</v>
      </c>
      <c r="AZ279" s="4">
        <f t="shared" si="282"/>
        <v>-3.0989818813867505</v>
      </c>
      <c r="BA279" s="4">
        <f t="shared" si="283"/>
        <v>-177.55858259097229</v>
      </c>
      <c r="BB279" s="4">
        <f t="shared" si="284"/>
        <v>5.8198432891155285</v>
      </c>
      <c r="BC279" s="4">
        <f t="shared" si="285"/>
        <v>6.0722332174898312</v>
      </c>
      <c r="BD279" s="4">
        <f t="shared" si="286"/>
        <v>17.711919795720888</v>
      </c>
      <c r="BE279" s="4">
        <f t="shared" si="287"/>
        <v>85.61271840474889</v>
      </c>
      <c r="BF279" s="4">
        <f t="shared" si="288"/>
        <v>94.38728159525111</v>
      </c>
      <c r="BG279" s="4">
        <f t="shared" si="289"/>
        <v>265.61271840474888</v>
      </c>
    </row>
    <row r="280" spans="1:59" x14ac:dyDescent="0.2">
      <c r="A280" s="3">
        <f t="shared" si="234"/>
        <v>45567</v>
      </c>
      <c r="B280" s="1">
        <f t="shared" si="290"/>
        <v>2024</v>
      </c>
      <c r="C280" s="1">
        <f t="shared" si="235"/>
        <v>10</v>
      </c>
      <c r="D280" s="1">
        <f t="shared" si="236"/>
        <v>2</v>
      </c>
      <c r="E280" s="1">
        <v>12</v>
      </c>
      <c r="F280" s="1">
        <f t="shared" si="237"/>
        <v>2024</v>
      </c>
      <c r="G280" s="1">
        <f t="shared" si="238"/>
        <v>10</v>
      </c>
      <c r="H280" s="1">
        <f t="shared" si="239"/>
        <v>10</v>
      </c>
      <c r="I280" s="1">
        <f t="shared" si="240"/>
        <v>20</v>
      </c>
      <c r="J280" s="1">
        <f t="shared" si="241"/>
        <v>-13</v>
      </c>
      <c r="K280" s="4">
        <f t="shared" si="242"/>
        <v>9040.9166666666279</v>
      </c>
      <c r="L280" s="4">
        <f t="shared" si="243"/>
        <v>0.24752680812228961</v>
      </c>
      <c r="M280" s="4">
        <f t="shared" si="244"/>
        <v>161.61634347122163</v>
      </c>
      <c r="N280" s="4">
        <f t="shared" si="245"/>
        <v>10.774422898081442</v>
      </c>
      <c r="O280" s="4">
        <f t="shared" si="246"/>
        <v>12.707756231414775</v>
      </c>
      <c r="P280" s="4">
        <f t="shared" si="247"/>
        <v>12.77442289808144</v>
      </c>
      <c r="Q280" s="4">
        <f t="shared" si="248"/>
        <v>191.6163434712216</v>
      </c>
      <c r="R280" s="4">
        <f t="shared" si="249"/>
        <v>283.35879557380787</v>
      </c>
      <c r="S280" s="4">
        <f t="shared" si="250"/>
        <v>1.6698715927675106E-2</v>
      </c>
      <c r="T280" s="4">
        <f t="shared" si="251"/>
        <v>23.436073261494411</v>
      </c>
      <c r="U280" s="4">
        <f t="shared" si="291"/>
        <v>0.40903664215168345</v>
      </c>
      <c r="V280" s="4">
        <f t="shared" si="252"/>
        <v>-91.74245210258627</v>
      </c>
      <c r="W280" s="4">
        <f t="shared" si="253"/>
        <v>-1.6012078530433249</v>
      </c>
      <c r="X280" s="4">
        <f t="shared" si="254"/>
        <v>-1.6012078530433249</v>
      </c>
      <c r="Y280" s="4">
        <f t="shared" si="255"/>
        <v>-1.6178903769335455</v>
      </c>
      <c r="Z280" s="4">
        <f t="shared" si="256"/>
        <v>-1.6178880565973763</v>
      </c>
      <c r="AA280" s="4">
        <f t="shared" si="257"/>
        <v>-1.6345624824360629</v>
      </c>
      <c r="AB280" s="4">
        <f t="shared" si="258"/>
        <v>-93.65353159401316</v>
      </c>
      <c r="AC280" s="4">
        <f t="shared" si="259"/>
        <v>189.70526397979472</v>
      </c>
      <c r="AD280" s="4">
        <f t="shared" si="260"/>
        <v>3.3109814648124196</v>
      </c>
      <c r="AE280" s="4">
        <f t="shared" si="261"/>
        <v>-1.9110794914268752</v>
      </c>
      <c r="AF280" s="4">
        <f t="shared" si="262"/>
        <v>-7.6443179657075007</v>
      </c>
      <c r="AG280" s="4">
        <f t="shared" si="263"/>
        <v>3.2972420514417697</v>
      </c>
      <c r="AH280" s="4">
        <f t="shared" si="264"/>
        <v>188.91805358067089</v>
      </c>
      <c r="AI280" s="4">
        <f t="shared" si="265"/>
        <v>12.594536905378058</v>
      </c>
      <c r="AJ280" s="4">
        <f t="shared" si="266"/>
        <v>-6.7098900246895132E-2</v>
      </c>
      <c r="AK280" s="4">
        <f t="shared" si="267"/>
        <v>-3.8444837941164085</v>
      </c>
      <c r="AL280" s="4">
        <f t="shared" si="268"/>
        <v>-2.6982898905507113</v>
      </c>
      <c r="AM280" s="4">
        <f t="shared" si="269"/>
        <v>-2.6982898905507113</v>
      </c>
      <c r="AN280" s="4">
        <f t="shared" si="270"/>
        <v>-10.793159562202845</v>
      </c>
      <c r="AO280" s="4">
        <f t="shared" si="271"/>
        <v>-3.1488415964953447</v>
      </c>
      <c r="AP280" s="4">
        <f t="shared" si="272"/>
        <v>4</v>
      </c>
      <c r="AQ280" s="4">
        <f t="shared" si="273"/>
        <v>-6.7931595622028453</v>
      </c>
      <c r="AR280" s="4">
        <f t="shared" si="274"/>
        <v>11.886780673963285</v>
      </c>
      <c r="AS280" s="4">
        <f t="shared" si="275"/>
        <v>0.11321932603671669</v>
      </c>
      <c r="AT280" s="4">
        <f t="shared" si="276"/>
        <v>2.964075024344473E-2</v>
      </c>
      <c r="AU280" s="4">
        <f t="shared" si="277"/>
        <v>0.66264339751815549</v>
      </c>
      <c r="AV280" s="4">
        <f t="shared" si="278"/>
        <v>0.84053591420985418</v>
      </c>
      <c r="AW280" s="4">
        <f t="shared" si="279"/>
        <v>48.159160413394886</v>
      </c>
      <c r="AX280" s="4">
        <f t="shared" si="280"/>
        <v>-2.3311843343217127E-2</v>
      </c>
      <c r="AY280" s="4">
        <f t="shared" si="281"/>
        <v>-0.52537521584834146</v>
      </c>
      <c r="AZ280" s="4">
        <f t="shared" si="282"/>
        <v>-3.0972499410610741</v>
      </c>
      <c r="BA280" s="4">
        <f t="shared" si="283"/>
        <v>-177.45934971994251</v>
      </c>
      <c r="BB280" s="4">
        <f t="shared" si="284"/>
        <v>5.7996047187766981</v>
      </c>
      <c r="BC280" s="4">
        <f t="shared" si="285"/>
        <v>6.0871759551865869</v>
      </c>
      <c r="BD280" s="4">
        <f t="shared" si="286"/>
        <v>17.686385392739982</v>
      </c>
      <c r="BE280" s="4">
        <f t="shared" si="287"/>
        <v>85.121260478303455</v>
      </c>
      <c r="BF280" s="4">
        <f t="shared" si="288"/>
        <v>94.878739521696545</v>
      </c>
      <c r="BG280" s="4">
        <f t="shared" si="289"/>
        <v>265.12126047830344</v>
      </c>
    </row>
    <row r="281" spans="1:59" x14ac:dyDescent="0.2">
      <c r="A281" s="3">
        <f t="shared" si="234"/>
        <v>45568</v>
      </c>
      <c r="B281" s="1">
        <f t="shared" si="290"/>
        <v>2024</v>
      </c>
      <c r="C281" s="1">
        <f t="shared" si="235"/>
        <v>10</v>
      </c>
      <c r="D281" s="1">
        <f t="shared" si="236"/>
        <v>3</v>
      </c>
      <c r="E281" s="1">
        <v>12</v>
      </c>
      <c r="F281" s="1">
        <f t="shared" si="237"/>
        <v>2024</v>
      </c>
      <c r="G281" s="1">
        <f t="shared" si="238"/>
        <v>10</v>
      </c>
      <c r="H281" s="1">
        <f t="shared" si="239"/>
        <v>10</v>
      </c>
      <c r="I281" s="1">
        <f t="shared" si="240"/>
        <v>20</v>
      </c>
      <c r="J281" s="1">
        <f t="shared" si="241"/>
        <v>-13</v>
      </c>
      <c r="K281" s="4">
        <f t="shared" si="242"/>
        <v>9041.9166666666279</v>
      </c>
      <c r="L281" s="4">
        <f t="shared" si="243"/>
        <v>0.24755418663016093</v>
      </c>
      <c r="M281" s="4">
        <f t="shared" si="244"/>
        <v>162.60199084319174</v>
      </c>
      <c r="N281" s="4">
        <f t="shared" si="245"/>
        <v>10.840132722879449</v>
      </c>
      <c r="O281" s="4">
        <f t="shared" si="246"/>
        <v>12.773466056212783</v>
      </c>
      <c r="P281" s="4">
        <f t="shared" si="247"/>
        <v>12.840132722879449</v>
      </c>
      <c r="Q281" s="4">
        <f t="shared" si="248"/>
        <v>192.60199084319174</v>
      </c>
      <c r="R281" s="4">
        <f t="shared" si="249"/>
        <v>283.35884211727125</v>
      </c>
      <c r="S281" s="4">
        <f t="shared" si="250"/>
        <v>1.6698714832534791E-2</v>
      </c>
      <c r="T281" s="4">
        <f t="shared" si="251"/>
        <v>23.436072905573806</v>
      </c>
      <c r="U281" s="4">
        <f t="shared" si="291"/>
        <v>0.40903663593969702</v>
      </c>
      <c r="V281" s="4">
        <f t="shared" si="252"/>
        <v>-90.756851274079509</v>
      </c>
      <c r="W281" s="4">
        <f t="shared" si="253"/>
        <v>-1.584005873475498</v>
      </c>
      <c r="X281" s="4">
        <f t="shared" si="254"/>
        <v>-1.584005873475498</v>
      </c>
      <c r="Y281" s="4">
        <f t="shared" si="255"/>
        <v>-1.6006994492293096</v>
      </c>
      <c r="Z281" s="4">
        <f t="shared" si="256"/>
        <v>-1.6006971240571302</v>
      </c>
      <c r="AA281" s="4">
        <f t="shared" si="257"/>
        <v>-1.6173849851589865</v>
      </c>
      <c r="AB281" s="4">
        <f t="shared" si="258"/>
        <v>-92.669333497439212</v>
      </c>
      <c r="AC281" s="4">
        <f t="shared" si="259"/>
        <v>190.68950861983205</v>
      </c>
      <c r="AD281" s="4">
        <f t="shared" si="260"/>
        <v>3.3281597744261773</v>
      </c>
      <c r="AE281" s="4">
        <f t="shared" si="261"/>
        <v>-1.9124822233596888</v>
      </c>
      <c r="AF281" s="4">
        <f t="shared" si="262"/>
        <v>-7.649928893438755</v>
      </c>
      <c r="AG281" s="4">
        <f t="shared" si="263"/>
        <v>3.3130818195524538</v>
      </c>
      <c r="AH281" s="4">
        <f t="shared" si="264"/>
        <v>189.82560544187899</v>
      </c>
      <c r="AI281" s="4">
        <f t="shared" si="265"/>
        <v>12.655040362791933</v>
      </c>
      <c r="AJ281" s="4">
        <f t="shared" si="266"/>
        <v>-7.3839889513351992E-2</v>
      </c>
      <c r="AK281" s="4">
        <f t="shared" si="267"/>
        <v>-4.230714028827375</v>
      </c>
      <c r="AL281" s="4">
        <f t="shared" si="268"/>
        <v>-2.7763854013127514</v>
      </c>
      <c r="AM281" s="4">
        <f t="shared" si="269"/>
        <v>-2.7763854013127514</v>
      </c>
      <c r="AN281" s="4">
        <f t="shared" si="270"/>
        <v>-11.105541605251005</v>
      </c>
      <c r="AO281" s="4">
        <f t="shared" si="271"/>
        <v>-3.4556127118122504</v>
      </c>
      <c r="AP281" s="4">
        <f t="shared" si="272"/>
        <v>4</v>
      </c>
      <c r="AQ281" s="4">
        <f t="shared" si="273"/>
        <v>-7.1055416052510054</v>
      </c>
      <c r="AR281" s="4">
        <f t="shared" si="274"/>
        <v>11.88157430657915</v>
      </c>
      <c r="AS281" s="4">
        <f t="shared" si="275"/>
        <v>0.11842569342084985</v>
      </c>
      <c r="AT281" s="4">
        <f t="shared" si="276"/>
        <v>3.1003774037268249E-2</v>
      </c>
      <c r="AU281" s="4">
        <f t="shared" si="277"/>
        <v>0.66264339751815549</v>
      </c>
      <c r="AV281" s="4">
        <f t="shared" si="278"/>
        <v>0.8337506890091777</v>
      </c>
      <c r="AW281" s="4">
        <f t="shared" si="279"/>
        <v>47.770395646350316</v>
      </c>
      <c r="AX281" s="4">
        <f t="shared" si="280"/>
        <v>-2.437189823851452E-2</v>
      </c>
      <c r="AY281" s="4">
        <f t="shared" si="281"/>
        <v>-0.52930441488588265</v>
      </c>
      <c r="AZ281" s="4">
        <f t="shared" si="282"/>
        <v>-3.0955800087655443</v>
      </c>
      <c r="BA281" s="4">
        <f t="shared" si="283"/>
        <v>-177.36366964733608</v>
      </c>
      <c r="BB281" s="4">
        <f t="shared" si="284"/>
        <v>5.7793808369812458</v>
      </c>
      <c r="BC281" s="4">
        <f t="shared" si="285"/>
        <v>6.1021934695979043</v>
      </c>
      <c r="BD281" s="4">
        <f t="shared" si="286"/>
        <v>17.660955143560397</v>
      </c>
      <c r="BE281" s="4">
        <f t="shared" si="287"/>
        <v>84.630604371876771</v>
      </c>
      <c r="BF281" s="4">
        <f t="shared" si="288"/>
        <v>95.369395628123229</v>
      </c>
      <c r="BG281" s="4">
        <f t="shared" si="289"/>
        <v>264.63060437187676</v>
      </c>
    </row>
    <row r="282" spans="1:59" x14ac:dyDescent="0.2">
      <c r="A282" s="3">
        <f t="shared" si="234"/>
        <v>45569</v>
      </c>
      <c r="B282" s="1">
        <f t="shared" si="290"/>
        <v>2024</v>
      </c>
      <c r="C282" s="1">
        <f t="shared" si="235"/>
        <v>10</v>
      </c>
      <c r="D282" s="1">
        <f t="shared" si="236"/>
        <v>4</v>
      </c>
      <c r="E282" s="1">
        <v>12</v>
      </c>
      <c r="F282" s="1">
        <f t="shared" si="237"/>
        <v>2024</v>
      </c>
      <c r="G282" s="1">
        <f t="shared" si="238"/>
        <v>10</v>
      </c>
      <c r="H282" s="1">
        <f t="shared" si="239"/>
        <v>10</v>
      </c>
      <c r="I282" s="1">
        <f t="shared" si="240"/>
        <v>20</v>
      </c>
      <c r="J282" s="1">
        <f t="shared" si="241"/>
        <v>-13</v>
      </c>
      <c r="K282" s="4">
        <f t="shared" si="242"/>
        <v>9042.9166666666279</v>
      </c>
      <c r="L282" s="4">
        <f t="shared" si="243"/>
        <v>0.24758156513803226</v>
      </c>
      <c r="M282" s="4">
        <f t="shared" si="244"/>
        <v>163.5876382146962</v>
      </c>
      <c r="N282" s="4">
        <f t="shared" si="245"/>
        <v>10.905842547646413</v>
      </c>
      <c r="O282" s="4">
        <f t="shared" si="246"/>
        <v>12.839175880979747</v>
      </c>
      <c r="P282" s="4">
        <f t="shared" si="247"/>
        <v>12.905842547646415</v>
      </c>
      <c r="Q282" s="4">
        <f t="shared" si="248"/>
        <v>193.58763821469623</v>
      </c>
      <c r="R282" s="4">
        <f t="shared" si="249"/>
        <v>283.35888866073464</v>
      </c>
      <c r="S282" s="4">
        <f t="shared" si="250"/>
        <v>1.6698713737394476E-2</v>
      </c>
      <c r="T282" s="4">
        <f t="shared" si="251"/>
        <v>23.436072549653204</v>
      </c>
      <c r="U282" s="4">
        <f t="shared" si="291"/>
        <v>0.40903662972771065</v>
      </c>
      <c r="V282" s="4">
        <f t="shared" si="252"/>
        <v>-89.771250446038408</v>
      </c>
      <c r="W282" s="4">
        <f t="shared" si="253"/>
        <v>-1.5668038939157984</v>
      </c>
      <c r="X282" s="4">
        <f t="shared" si="254"/>
        <v>-1.5668038939157984</v>
      </c>
      <c r="Y282" s="4">
        <f t="shared" si="255"/>
        <v>-1.5835035879091135</v>
      </c>
      <c r="Z282" s="4">
        <f t="shared" si="256"/>
        <v>-1.5835012599572</v>
      </c>
      <c r="AA282" s="4">
        <f t="shared" si="257"/>
        <v>-1.6001976310488979</v>
      </c>
      <c r="AB282" s="4">
        <f t="shared" si="258"/>
        <v>-91.684570645934315</v>
      </c>
      <c r="AC282" s="4">
        <f t="shared" si="259"/>
        <v>191.67431801480032</v>
      </c>
      <c r="AD282" s="4">
        <f t="shared" si="260"/>
        <v>3.345347940872947</v>
      </c>
      <c r="AE282" s="4">
        <f t="shared" si="261"/>
        <v>-1.9133201998959066</v>
      </c>
      <c r="AF282" s="4">
        <f t="shared" si="262"/>
        <v>-7.6532807995836265</v>
      </c>
      <c r="AG282" s="4">
        <f t="shared" si="263"/>
        <v>3.3289464735081808</v>
      </c>
      <c r="AH282" s="4">
        <f t="shared" si="264"/>
        <v>190.73458315697766</v>
      </c>
      <c r="AI282" s="4">
        <f t="shared" si="265"/>
        <v>12.715638877131845</v>
      </c>
      <c r="AJ282" s="4">
        <f t="shared" si="266"/>
        <v>-8.0566253251050102E-2</v>
      </c>
      <c r="AK282" s="4">
        <f t="shared" si="267"/>
        <v>-4.6161062824673182</v>
      </c>
      <c r="AL282" s="4">
        <f t="shared" si="268"/>
        <v>-2.8530550577185636</v>
      </c>
      <c r="AM282" s="4">
        <f t="shared" si="269"/>
        <v>-2.8530550577185636</v>
      </c>
      <c r="AN282" s="4">
        <f t="shared" si="270"/>
        <v>-11.412220230874254</v>
      </c>
      <c r="AO282" s="4">
        <f t="shared" si="271"/>
        <v>-3.7589394312906279</v>
      </c>
      <c r="AP282" s="4">
        <f t="shared" si="272"/>
        <v>4</v>
      </c>
      <c r="AQ282" s="4">
        <f t="shared" si="273"/>
        <v>-7.4122202308742544</v>
      </c>
      <c r="AR282" s="4">
        <f t="shared" si="274"/>
        <v>11.876462996152096</v>
      </c>
      <c r="AS282" s="4">
        <f t="shared" si="275"/>
        <v>0.12353700384790223</v>
      </c>
      <c r="AT282" s="4">
        <f t="shared" si="276"/>
        <v>3.2341911977921974E-2</v>
      </c>
      <c r="AU282" s="4">
        <f t="shared" si="277"/>
        <v>0.66264339751815549</v>
      </c>
      <c r="AV282" s="4">
        <f t="shared" si="278"/>
        <v>0.82697956035535802</v>
      </c>
      <c r="AW282" s="4">
        <f t="shared" si="279"/>
        <v>47.38243855194635</v>
      </c>
      <c r="AX282" s="4">
        <f t="shared" si="280"/>
        <v>-2.5410216810400191E-2</v>
      </c>
      <c r="AY282" s="4">
        <f t="shared" si="281"/>
        <v>-0.53320058331468911</v>
      </c>
      <c r="AZ282" s="4">
        <f t="shared" si="282"/>
        <v>-3.0939726632389761</v>
      </c>
      <c r="BA282" s="4">
        <f t="shared" si="283"/>
        <v>-177.27157553244447</v>
      </c>
      <c r="BB282" s="4">
        <f t="shared" si="284"/>
        <v>5.759174538371715</v>
      </c>
      <c r="BC282" s="4">
        <f t="shared" si="285"/>
        <v>6.117288457780381</v>
      </c>
      <c r="BD282" s="4">
        <f t="shared" si="286"/>
        <v>17.635637534523809</v>
      </c>
      <c r="BE282" s="4">
        <f t="shared" si="287"/>
        <v>84.140862974914896</v>
      </c>
      <c r="BF282" s="4">
        <f t="shared" si="288"/>
        <v>95.859137025085104</v>
      </c>
      <c r="BG282" s="4">
        <f t="shared" si="289"/>
        <v>264.14086297491491</v>
      </c>
    </row>
    <row r="283" spans="1:59" x14ac:dyDescent="0.2">
      <c r="A283" s="3">
        <f t="shared" si="234"/>
        <v>45570</v>
      </c>
      <c r="B283" s="1">
        <f t="shared" si="290"/>
        <v>2024</v>
      </c>
      <c r="C283" s="1">
        <f t="shared" si="235"/>
        <v>10</v>
      </c>
      <c r="D283" s="1">
        <f t="shared" si="236"/>
        <v>5</v>
      </c>
      <c r="E283" s="1">
        <v>12</v>
      </c>
      <c r="F283" s="1">
        <f t="shared" si="237"/>
        <v>2024</v>
      </c>
      <c r="G283" s="1">
        <f t="shared" si="238"/>
        <v>10</v>
      </c>
      <c r="H283" s="1">
        <f t="shared" si="239"/>
        <v>10</v>
      </c>
      <c r="I283" s="1">
        <f t="shared" si="240"/>
        <v>20</v>
      </c>
      <c r="J283" s="1">
        <f t="shared" si="241"/>
        <v>-13</v>
      </c>
      <c r="K283" s="4">
        <f t="shared" si="242"/>
        <v>9043.9166666666279</v>
      </c>
      <c r="L283" s="4">
        <f t="shared" si="243"/>
        <v>0.24760894364590358</v>
      </c>
      <c r="M283" s="4">
        <f t="shared" si="244"/>
        <v>164.57328558573499</v>
      </c>
      <c r="N283" s="4">
        <f t="shared" si="245"/>
        <v>10.971552372382332</v>
      </c>
      <c r="O283" s="4">
        <f t="shared" si="246"/>
        <v>12.904885705715666</v>
      </c>
      <c r="P283" s="4">
        <f t="shared" si="247"/>
        <v>12.971552372382334</v>
      </c>
      <c r="Q283" s="4">
        <f t="shared" si="248"/>
        <v>194.57328558573499</v>
      </c>
      <c r="R283" s="4">
        <f t="shared" si="249"/>
        <v>283.35893520419802</v>
      </c>
      <c r="S283" s="4">
        <f t="shared" si="250"/>
        <v>1.6698712642254164E-2</v>
      </c>
      <c r="T283" s="4">
        <f t="shared" si="251"/>
        <v>23.436072193732603</v>
      </c>
      <c r="U283" s="4">
        <f t="shared" si="291"/>
        <v>0.40903662351572428</v>
      </c>
      <c r="V283" s="4">
        <f t="shared" si="252"/>
        <v>-88.785649618463026</v>
      </c>
      <c r="W283" s="4">
        <f t="shared" si="253"/>
        <v>-1.549601914364227</v>
      </c>
      <c r="X283" s="4">
        <f t="shared" si="254"/>
        <v>-1.549601914364227</v>
      </c>
      <c r="Y283" s="4">
        <f t="shared" si="255"/>
        <v>-1.5663027869103063</v>
      </c>
      <c r="Z283" s="4">
        <f t="shared" si="256"/>
        <v>-1.5663004582426572</v>
      </c>
      <c r="AA283" s="4">
        <f t="shared" si="257"/>
        <v>-1.5830004051712978</v>
      </c>
      <c r="AB283" s="4">
        <f t="shared" si="258"/>
        <v>-90.699242183814661</v>
      </c>
      <c r="AC283" s="4">
        <f t="shared" si="259"/>
        <v>192.65969302038337</v>
      </c>
      <c r="AD283" s="4">
        <f t="shared" si="260"/>
        <v>3.3625459790872285</v>
      </c>
      <c r="AE283" s="4">
        <f t="shared" si="261"/>
        <v>-1.913592565351621</v>
      </c>
      <c r="AF283" s="4">
        <f t="shared" si="262"/>
        <v>-7.6543702614064841</v>
      </c>
      <c r="AG283" s="4">
        <f t="shared" si="263"/>
        <v>3.344837469238656</v>
      </c>
      <c r="AH283" s="4">
        <f t="shared" si="264"/>
        <v>191.64507014459431</v>
      </c>
      <c r="AI283" s="4">
        <f t="shared" si="265"/>
        <v>12.776338009639622</v>
      </c>
      <c r="AJ283" s="4">
        <f t="shared" si="266"/>
        <v>-8.7276250873368044E-2</v>
      </c>
      <c r="AK283" s="4">
        <f t="shared" si="267"/>
        <v>-5.0005608267689539</v>
      </c>
      <c r="AL283" s="4">
        <f t="shared" si="268"/>
        <v>-2.9282154411406793</v>
      </c>
      <c r="AM283" s="4">
        <f t="shared" si="269"/>
        <v>-2.9282154411406793</v>
      </c>
      <c r="AN283" s="4">
        <f t="shared" si="270"/>
        <v>-11.712861764562717</v>
      </c>
      <c r="AO283" s="4">
        <f t="shared" si="271"/>
        <v>-4.0584915031562332</v>
      </c>
      <c r="AP283" s="4">
        <f t="shared" si="272"/>
        <v>4</v>
      </c>
      <c r="AQ283" s="4">
        <f t="shared" si="273"/>
        <v>-7.7128617645627173</v>
      </c>
      <c r="AR283" s="4">
        <f t="shared" si="274"/>
        <v>11.871452303923954</v>
      </c>
      <c r="AS283" s="4">
        <f t="shared" si="275"/>
        <v>0.1285476960760441</v>
      </c>
      <c r="AT283" s="4">
        <f t="shared" si="276"/>
        <v>3.365370813569947E-2</v>
      </c>
      <c r="AU283" s="4">
        <f t="shared" si="277"/>
        <v>0.66264339751815549</v>
      </c>
      <c r="AV283" s="4">
        <f t="shared" si="278"/>
        <v>0.82022445059375149</v>
      </c>
      <c r="AW283" s="4">
        <f t="shared" si="279"/>
        <v>46.99539927245867</v>
      </c>
      <c r="AX283" s="4">
        <f t="shared" si="280"/>
        <v>-2.642556028509907E-2</v>
      </c>
      <c r="AY283" s="4">
        <f t="shared" si="281"/>
        <v>-0.53706277201503938</v>
      </c>
      <c r="AZ283" s="4">
        <f t="shared" si="282"/>
        <v>-3.0924284460049867</v>
      </c>
      <c r="BA283" s="4">
        <f t="shared" si="283"/>
        <v>-177.18309840228551</v>
      </c>
      <c r="BB283" s="4">
        <f t="shared" si="284"/>
        <v>5.7389887891950808</v>
      </c>
      <c r="BC283" s="4">
        <f t="shared" si="285"/>
        <v>6.1324635147288733</v>
      </c>
      <c r="BD283" s="4">
        <f t="shared" si="286"/>
        <v>17.610441093119036</v>
      </c>
      <c r="BE283" s="4">
        <f t="shared" si="287"/>
        <v>83.652150085650561</v>
      </c>
      <c r="BF283" s="4">
        <f t="shared" si="288"/>
        <v>96.347849914349439</v>
      </c>
      <c r="BG283" s="4">
        <f t="shared" si="289"/>
        <v>263.65215008565053</v>
      </c>
    </row>
    <row r="284" spans="1:59" x14ac:dyDescent="0.2">
      <c r="A284" s="3">
        <f t="shared" si="234"/>
        <v>45571</v>
      </c>
      <c r="B284" s="1">
        <f t="shared" si="290"/>
        <v>2024</v>
      </c>
      <c r="C284" s="1">
        <f t="shared" si="235"/>
        <v>10</v>
      </c>
      <c r="D284" s="1">
        <f t="shared" si="236"/>
        <v>6</v>
      </c>
      <c r="E284" s="1">
        <v>12</v>
      </c>
      <c r="F284" s="1">
        <f t="shared" si="237"/>
        <v>2024</v>
      </c>
      <c r="G284" s="1">
        <f t="shared" si="238"/>
        <v>10</v>
      </c>
      <c r="H284" s="1">
        <f t="shared" si="239"/>
        <v>10</v>
      </c>
      <c r="I284" s="1">
        <f t="shared" si="240"/>
        <v>20</v>
      </c>
      <c r="J284" s="1">
        <f t="shared" si="241"/>
        <v>-13</v>
      </c>
      <c r="K284" s="4">
        <f t="shared" si="242"/>
        <v>9044.9166666666279</v>
      </c>
      <c r="L284" s="4">
        <f t="shared" si="243"/>
        <v>0.2476363221537749</v>
      </c>
      <c r="M284" s="4">
        <f t="shared" si="244"/>
        <v>165.55893295770511</v>
      </c>
      <c r="N284" s="4">
        <f t="shared" si="245"/>
        <v>11.037262197180342</v>
      </c>
      <c r="O284" s="4">
        <f t="shared" si="246"/>
        <v>12.970595530513675</v>
      </c>
      <c r="P284" s="4">
        <f t="shared" si="247"/>
        <v>13.03726219718034</v>
      </c>
      <c r="Q284" s="4">
        <f t="shared" si="248"/>
        <v>195.55893295770511</v>
      </c>
      <c r="R284" s="4">
        <f t="shared" si="249"/>
        <v>283.3589817476614</v>
      </c>
      <c r="S284" s="4">
        <f t="shared" si="250"/>
        <v>1.6698711547113849E-2</v>
      </c>
      <c r="T284" s="4">
        <f t="shared" si="251"/>
        <v>23.436071837812001</v>
      </c>
      <c r="U284" s="4">
        <f t="shared" si="291"/>
        <v>0.40903661730373791</v>
      </c>
      <c r="V284" s="4">
        <f t="shared" si="252"/>
        <v>-87.800048789956293</v>
      </c>
      <c r="W284" s="4">
        <f t="shared" si="253"/>
        <v>-1.5323999347964006</v>
      </c>
      <c r="X284" s="4">
        <f t="shared" si="254"/>
        <v>-1.5323999347964006</v>
      </c>
      <c r="Y284" s="4">
        <f t="shared" si="255"/>
        <v>-1.5490970416013374</v>
      </c>
      <c r="Z284" s="4">
        <f t="shared" si="256"/>
        <v>-1.5490947142854092</v>
      </c>
      <c r="AA284" s="4">
        <f t="shared" si="257"/>
        <v>-1.5657932954595533</v>
      </c>
      <c r="AB284" s="4">
        <f t="shared" si="258"/>
        <v>-89.713347419713131</v>
      </c>
      <c r="AC284" s="4">
        <f t="shared" si="259"/>
        <v>193.64563432794827</v>
      </c>
      <c r="AD284" s="4">
        <f t="shared" si="260"/>
        <v>3.3797539011356541</v>
      </c>
      <c r="AE284" s="4">
        <f t="shared" si="261"/>
        <v>-1.913298629756838</v>
      </c>
      <c r="AF284" s="4">
        <f t="shared" si="262"/>
        <v>-7.6531945190273518</v>
      </c>
      <c r="AG284" s="4">
        <f t="shared" si="263"/>
        <v>3.3607562536327928</v>
      </c>
      <c r="AH284" s="4">
        <f t="shared" si="264"/>
        <v>192.55714930535706</v>
      </c>
      <c r="AI284" s="4">
        <f t="shared" si="265"/>
        <v>12.837143287023803</v>
      </c>
      <c r="AJ284" s="4">
        <f t="shared" si="266"/>
        <v>-9.3968132471998797E-2</v>
      </c>
      <c r="AK284" s="4">
        <f t="shared" si="267"/>
        <v>-5.3839773993717541</v>
      </c>
      <c r="AL284" s="4">
        <f t="shared" si="268"/>
        <v>-3.0017836523480526</v>
      </c>
      <c r="AM284" s="4">
        <f t="shared" si="269"/>
        <v>-3.0017836523480526</v>
      </c>
      <c r="AN284" s="4">
        <f t="shared" si="270"/>
        <v>-12.00713460939221</v>
      </c>
      <c r="AO284" s="4">
        <f t="shared" si="271"/>
        <v>-4.3539400903648584</v>
      </c>
      <c r="AP284" s="4">
        <f t="shared" si="272"/>
        <v>4</v>
      </c>
      <c r="AQ284" s="4">
        <f t="shared" si="273"/>
        <v>-8.0071346093922102</v>
      </c>
      <c r="AR284" s="4">
        <f t="shared" si="274"/>
        <v>11.86654775651013</v>
      </c>
      <c r="AS284" s="4">
        <f t="shared" si="275"/>
        <v>0.13345224348987195</v>
      </c>
      <c r="AT284" s="4">
        <f t="shared" si="276"/>
        <v>3.4937715646071503E-2</v>
      </c>
      <c r="AU284" s="4">
        <f t="shared" si="277"/>
        <v>0.66264339751815549</v>
      </c>
      <c r="AV284" s="4">
        <f t="shared" si="278"/>
        <v>0.81348729152356158</v>
      </c>
      <c r="AW284" s="4">
        <f t="shared" si="279"/>
        <v>46.609388491828504</v>
      </c>
      <c r="AX284" s="4">
        <f t="shared" si="280"/>
        <v>-2.7416708580992821E-2</v>
      </c>
      <c r="AY284" s="4">
        <f t="shared" si="281"/>
        <v>-0.54089005717055516</v>
      </c>
      <c r="AZ284" s="4">
        <f t="shared" si="282"/>
        <v>-3.0909478619483011</v>
      </c>
      <c r="BA284" s="4">
        <f t="shared" si="283"/>
        <v>-177.09826718462307</v>
      </c>
      <c r="BB284" s="4">
        <f t="shared" si="284"/>
        <v>5.7188266329083461</v>
      </c>
      <c r="BC284" s="4">
        <f t="shared" si="285"/>
        <v>6.1477211236017837</v>
      </c>
      <c r="BD284" s="4">
        <f t="shared" si="286"/>
        <v>17.585374389418476</v>
      </c>
      <c r="BE284" s="4">
        <f t="shared" si="287"/>
        <v>83.164580451410473</v>
      </c>
      <c r="BF284" s="4">
        <f t="shared" si="288"/>
        <v>96.835419548589527</v>
      </c>
      <c r="BG284" s="4">
        <f t="shared" si="289"/>
        <v>263.16458045141047</v>
      </c>
    </row>
    <row r="285" spans="1:59" x14ac:dyDescent="0.2">
      <c r="A285" s="3">
        <f t="shared" si="234"/>
        <v>45572</v>
      </c>
      <c r="B285" s="1">
        <f t="shared" si="290"/>
        <v>2024</v>
      </c>
      <c r="C285" s="1">
        <f t="shared" si="235"/>
        <v>10</v>
      </c>
      <c r="D285" s="1">
        <f t="shared" si="236"/>
        <v>7</v>
      </c>
      <c r="E285" s="1">
        <v>12</v>
      </c>
      <c r="F285" s="1">
        <f t="shared" si="237"/>
        <v>2024</v>
      </c>
      <c r="G285" s="1">
        <f t="shared" si="238"/>
        <v>10</v>
      </c>
      <c r="H285" s="1">
        <f t="shared" si="239"/>
        <v>10</v>
      </c>
      <c r="I285" s="1">
        <f t="shared" si="240"/>
        <v>20</v>
      </c>
      <c r="J285" s="1">
        <f t="shared" si="241"/>
        <v>-13</v>
      </c>
      <c r="K285" s="4">
        <f t="shared" si="242"/>
        <v>9045.9166666666279</v>
      </c>
      <c r="L285" s="4">
        <f t="shared" si="243"/>
        <v>0.24766370066164622</v>
      </c>
      <c r="M285" s="4">
        <f t="shared" si="244"/>
        <v>166.54458032920957</v>
      </c>
      <c r="N285" s="4">
        <f t="shared" si="245"/>
        <v>11.102972021947304</v>
      </c>
      <c r="O285" s="4">
        <f t="shared" si="246"/>
        <v>13.036305355280637</v>
      </c>
      <c r="P285" s="4">
        <f t="shared" si="247"/>
        <v>13.102972021947302</v>
      </c>
      <c r="Q285" s="4">
        <f t="shared" si="248"/>
        <v>196.54458032920954</v>
      </c>
      <c r="R285" s="4">
        <f t="shared" si="249"/>
        <v>283.35902829112479</v>
      </c>
      <c r="S285" s="4">
        <f t="shared" si="250"/>
        <v>1.6698710451973534E-2</v>
      </c>
      <c r="T285" s="4">
        <f t="shared" si="251"/>
        <v>23.436071481891396</v>
      </c>
      <c r="U285" s="4">
        <f t="shared" si="291"/>
        <v>0.40903661109175149</v>
      </c>
      <c r="V285" s="4">
        <f t="shared" si="252"/>
        <v>-86.814447961915249</v>
      </c>
      <c r="W285" s="4">
        <f t="shared" si="253"/>
        <v>-1.5151979552367019</v>
      </c>
      <c r="X285" s="4">
        <f t="shared" si="254"/>
        <v>-1.5151979552367019</v>
      </c>
      <c r="Y285" s="4">
        <f t="shared" si="255"/>
        <v>-1.5318863488613212</v>
      </c>
      <c r="Z285" s="4">
        <f t="shared" si="256"/>
        <v>-1.5318840249637491</v>
      </c>
      <c r="AA285" s="4">
        <f t="shared" si="257"/>
        <v>-1.5485762928041618</v>
      </c>
      <c r="AB285" s="4">
        <f t="shared" si="258"/>
        <v>-88.726885831693664</v>
      </c>
      <c r="AC285" s="4">
        <f t="shared" si="259"/>
        <v>194.63214245943112</v>
      </c>
      <c r="AD285" s="4">
        <f t="shared" si="260"/>
        <v>3.3969717161277271</v>
      </c>
      <c r="AE285" s="4">
        <f t="shared" si="261"/>
        <v>-1.9124378697784152</v>
      </c>
      <c r="AF285" s="4">
        <f t="shared" si="262"/>
        <v>-7.6497514791136609</v>
      </c>
      <c r="AG285" s="4">
        <f t="shared" si="263"/>
        <v>3.3767042633497746</v>
      </c>
      <c r="AH285" s="4">
        <f t="shared" si="264"/>
        <v>193.47090295377376</v>
      </c>
      <c r="AI285" s="4">
        <f t="shared" si="265"/>
        <v>12.89806019691825</v>
      </c>
      <c r="AJ285" s="4">
        <f t="shared" si="266"/>
        <v>-0.10064013864054448</v>
      </c>
      <c r="AK285" s="4">
        <f t="shared" si="267"/>
        <v>-5.7662551937146729</v>
      </c>
      <c r="AL285" s="4">
        <f t="shared" si="268"/>
        <v>-3.0736773754357785</v>
      </c>
      <c r="AM285" s="4">
        <f t="shared" si="269"/>
        <v>-3.0736773754357785</v>
      </c>
      <c r="AN285" s="4">
        <f t="shared" si="270"/>
        <v>-12.294709501743114</v>
      </c>
      <c r="AO285" s="4">
        <f t="shared" si="271"/>
        <v>-4.6449580226294529</v>
      </c>
      <c r="AP285" s="4">
        <f t="shared" si="272"/>
        <v>4</v>
      </c>
      <c r="AQ285" s="4">
        <f t="shared" si="273"/>
        <v>-8.2947095017431138</v>
      </c>
      <c r="AR285" s="4">
        <f t="shared" si="274"/>
        <v>11.861754841637614</v>
      </c>
      <c r="AS285" s="4">
        <f t="shared" si="275"/>
        <v>0.1382451583623876</v>
      </c>
      <c r="AT285" s="4">
        <f t="shared" si="276"/>
        <v>3.6192497825469537E-2</v>
      </c>
      <c r="AU285" s="4">
        <f t="shared" si="277"/>
        <v>0.66264339751815549</v>
      </c>
      <c r="AV285" s="4">
        <f t="shared" si="278"/>
        <v>0.80677002402109055</v>
      </c>
      <c r="AW285" s="4">
        <f t="shared" si="279"/>
        <v>46.22451741407653</v>
      </c>
      <c r="AX285" s="4">
        <f t="shared" si="280"/>
        <v>-2.8382461789683771E-2</v>
      </c>
      <c r="AY285" s="4">
        <f t="shared" si="281"/>
        <v>-0.54468154030776605</v>
      </c>
      <c r="AZ285" s="4">
        <f t="shared" si="282"/>
        <v>-3.0895313798482649</v>
      </c>
      <c r="BA285" s="4">
        <f t="shared" si="283"/>
        <v>-177.01710873853517</v>
      </c>
      <c r="BB285" s="4">
        <f t="shared" si="284"/>
        <v>5.698691195877462</v>
      </c>
      <c r="BC285" s="4">
        <f t="shared" si="285"/>
        <v>6.1630636457601522</v>
      </c>
      <c r="BD285" s="4">
        <f t="shared" si="286"/>
        <v>17.560446037515078</v>
      </c>
      <c r="BE285" s="4">
        <f t="shared" si="287"/>
        <v>82.678269810313992</v>
      </c>
      <c r="BF285" s="4">
        <f t="shared" si="288"/>
        <v>97.321730189686008</v>
      </c>
      <c r="BG285" s="4">
        <f t="shared" si="289"/>
        <v>262.67826981031396</v>
      </c>
    </row>
    <row r="286" spans="1:59" x14ac:dyDescent="0.2">
      <c r="A286" s="3">
        <f t="shared" si="234"/>
        <v>45573</v>
      </c>
      <c r="B286" s="1">
        <f t="shared" si="290"/>
        <v>2024</v>
      </c>
      <c r="C286" s="1">
        <f t="shared" si="235"/>
        <v>10</v>
      </c>
      <c r="D286" s="1">
        <f t="shared" si="236"/>
        <v>8</v>
      </c>
      <c r="E286" s="1">
        <v>12</v>
      </c>
      <c r="F286" s="1">
        <f t="shared" si="237"/>
        <v>2024</v>
      </c>
      <c r="G286" s="1">
        <f t="shared" si="238"/>
        <v>10</v>
      </c>
      <c r="H286" s="1">
        <f t="shared" si="239"/>
        <v>10</v>
      </c>
      <c r="I286" s="1">
        <f t="shared" si="240"/>
        <v>20</v>
      </c>
      <c r="J286" s="1">
        <f t="shared" si="241"/>
        <v>-13</v>
      </c>
      <c r="K286" s="4">
        <f t="shared" si="242"/>
        <v>9046.9166666666279</v>
      </c>
      <c r="L286" s="4">
        <f t="shared" si="243"/>
        <v>0.24769107916951752</v>
      </c>
      <c r="M286" s="4">
        <f t="shared" si="244"/>
        <v>167.53022770071402</v>
      </c>
      <c r="N286" s="4">
        <f t="shared" si="245"/>
        <v>11.168681846714268</v>
      </c>
      <c r="O286" s="4">
        <f t="shared" si="246"/>
        <v>13.102015180047601</v>
      </c>
      <c r="P286" s="4">
        <f t="shared" si="247"/>
        <v>13.168681846714268</v>
      </c>
      <c r="Q286" s="4">
        <f t="shared" si="248"/>
        <v>197.53022770071402</v>
      </c>
      <c r="R286" s="4">
        <f t="shared" si="249"/>
        <v>283.35907483458817</v>
      </c>
      <c r="S286" s="4">
        <f t="shared" si="250"/>
        <v>1.6698709356833218E-2</v>
      </c>
      <c r="T286" s="4">
        <f t="shared" si="251"/>
        <v>23.436071125970795</v>
      </c>
      <c r="U286" s="4">
        <f t="shared" si="291"/>
        <v>0.40903660487976512</v>
      </c>
      <c r="V286" s="4">
        <f t="shared" si="252"/>
        <v>-85.828847133874149</v>
      </c>
      <c r="W286" s="4">
        <f t="shared" si="253"/>
        <v>-1.4979959756770023</v>
      </c>
      <c r="X286" s="4">
        <f t="shared" si="254"/>
        <v>-1.4979959756770023</v>
      </c>
      <c r="Y286" s="4">
        <f t="shared" si="255"/>
        <v>-1.5146707070047343</v>
      </c>
      <c r="Z286" s="4">
        <f t="shared" si="256"/>
        <v>-1.5146683885870416</v>
      </c>
      <c r="AA286" s="4">
        <f t="shared" si="257"/>
        <v>-1.5313493909867719</v>
      </c>
      <c r="AB286" s="4">
        <f t="shared" si="258"/>
        <v>-87.739857063470978</v>
      </c>
      <c r="AC286" s="4">
        <f t="shared" si="259"/>
        <v>195.61921777111718</v>
      </c>
      <c r="AD286" s="4">
        <f t="shared" si="260"/>
        <v>3.4141994302817982</v>
      </c>
      <c r="AE286" s="4">
        <f t="shared" si="261"/>
        <v>-1.9110099295968439</v>
      </c>
      <c r="AF286" s="4">
        <f t="shared" si="262"/>
        <v>-7.6440397183873756</v>
      </c>
      <c r="AG286" s="4">
        <f t="shared" si="263"/>
        <v>3.3926829237412131</v>
      </c>
      <c r="AH286" s="4">
        <f t="shared" si="264"/>
        <v>194.38641275647603</v>
      </c>
      <c r="AI286" s="4">
        <f t="shared" si="265"/>
        <v>12.959094183765069</v>
      </c>
      <c r="AJ286" s="4">
        <f t="shared" si="266"/>
        <v>-0.10729050037687744</v>
      </c>
      <c r="AK286" s="4">
        <f t="shared" si="267"/>
        <v>-6.1472928534418454</v>
      </c>
      <c r="AL286" s="4">
        <f t="shared" si="268"/>
        <v>-3.1438149442379881</v>
      </c>
      <c r="AM286" s="4">
        <f t="shared" si="269"/>
        <v>-3.1438149442379881</v>
      </c>
      <c r="AN286" s="4">
        <f t="shared" si="270"/>
        <v>-12.575259776951953</v>
      </c>
      <c r="AO286" s="4">
        <f t="shared" si="271"/>
        <v>-4.9312200585645769</v>
      </c>
      <c r="AP286" s="4">
        <f t="shared" si="272"/>
        <v>4</v>
      </c>
      <c r="AQ286" s="4">
        <f t="shared" si="273"/>
        <v>-8.5752597769519525</v>
      </c>
      <c r="AR286" s="4">
        <f t="shared" si="274"/>
        <v>11.857079003717468</v>
      </c>
      <c r="AS286" s="4">
        <f t="shared" si="275"/>
        <v>0.14292099628253219</v>
      </c>
      <c r="AT286" s="4">
        <f t="shared" si="276"/>
        <v>3.7416629330411441E-2</v>
      </c>
      <c r="AU286" s="4">
        <f t="shared" si="277"/>
        <v>0.66264339751815549</v>
      </c>
      <c r="AV286" s="4">
        <f t="shared" si="278"/>
        <v>0.80007459758425259</v>
      </c>
      <c r="AW286" s="4">
        <f t="shared" si="279"/>
        <v>45.840897737205403</v>
      </c>
      <c r="AX286" s="4">
        <f t="shared" si="280"/>
        <v>-2.9321641649446523E-2</v>
      </c>
      <c r="AY286" s="4">
        <f t="shared" si="281"/>
        <v>-0.54843634834384791</v>
      </c>
      <c r="AZ286" s="4">
        <f t="shared" si="282"/>
        <v>-3.0881794328507568</v>
      </c>
      <c r="BA286" s="4">
        <f t="shared" si="283"/>
        <v>-176.93964788145257</v>
      </c>
      <c r="BB286" s="4">
        <f t="shared" si="284"/>
        <v>5.6785856928865872</v>
      </c>
      <c r="BC286" s="4">
        <f t="shared" si="285"/>
        <v>6.1784933108308806</v>
      </c>
      <c r="BD286" s="4">
        <f t="shared" si="286"/>
        <v>17.535664696604055</v>
      </c>
      <c r="BE286" s="4">
        <f t="shared" si="287"/>
        <v>82.193334927570248</v>
      </c>
      <c r="BF286" s="4">
        <f t="shared" si="288"/>
        <v>97.806665072429752</v>
      </c>
      <c r="BG286" s="4">
        <f t="shared" si="289"/>
        <v>262.19333492757028</v>
      </c>
    </row>
    <row r="287" spans="1:59" x14ac:dyDescent="0.2">
      <c r="A287" s="3">
        <f t="shared" si="234"/>
        <v>45574</v>
      </c>
      <c r="B287" s="1">
        <f t="shared" si="290"/>
        <v>2024</v>
      </c>
      <c r="C287" s="1">
        <f t="shared" si="235"/>
        <v>10</v>
      </c>
      <c r="D287" s="1">
        <f t="shared" si="236"/>
        <v>9</v>
      </c>
      <c r="E287" s="1">
        <v>12</v>
      </c>
      <c r="F287" s="1">
        <f t="shared" si="237"/>
        <v>2024</v>
      </c>
      <c r="G287" s="1">
        <f t="shared" si="238"/>
        <v>10</v>
      </c>
      <c r="H287" s="1">
        <f t="shared" si="239"/>
        <v>10</v>
      </c>
      <c r="I287" s="1">
        <f t="shared" si="240"/>
        <v>20</v>
      </c>
      <c r="J287" s="1">
        <f t="shared" si="241"/>
        <v>-13</v>
      </c>
      <c r="K287" s="4">
        <f t="shared" si="242"/>
        <v>9047.9166666666279</v>
      </c>
      <c r="L287" s="4">
        <f t="shared" si="243"/>
        <v>0.24771845767738884</v>
      </c>
      <c r="M287" s="4">
        <f t="shared" si="244"/>
        <v>168.51587507221848</v>
      </c>
      <c r="N287" s="4">
        <f t="shared" si="245"/>
        <v>11.234391671481232</v>
      </c>
      <c r="O287" s="4">
        <f t="shared" si="246"/>
        <v>13.167725004814566</v>
      </c>
      <c r="P287" s="4">
        <f t="shared" si="247"/>
        <v>13.234391671481234</v>
      </c>
      <c r="Q287" s="4">
        <f t="shared" si="248"/>
        <v>198.51587507221851</v>
      </c>
      <c r="R287" s="4">
        <f t="shared" si="249"/>
        <v>283.35912137805155</v>
      </c>
      <c r="S287" s="4">
        <f t="shared" si="250"/>
        <v>1.6698708261692903E-2</v>
      </c>
      <c r="T287" s="4">
        <f t="shared" si="251"/>
        <v>23.436070770050193</v>
      </c>
      <c r="U287" s="4">
        <f t="shared" si="291"/>
        <v>0.40903659866777875</v>
      </c>
      <c r="V287" s="4">
        <f t="shared" si="252"/>
        <v>-84.843246305833048</v>
      </c>
      <c r="W287" s="4">
        <f t="shared" si="253"/>
        <v>-1.4807939961173027</v>
      </c>
      <c r="X287" s="4">
        <f t="shared" si="254"/>
        <v>-1.4807939961173027</v>
      </c>
      <c r="Y287" s="4">
        <f t="shared" si="255"/>
        <v>-1.4974501158276123</v>
      </c>
      <c r="Z287" s="4">
        <f t="shared" si="256"/>
        <v>-1.4974478049419269</v>
      </c>
      <c r="AA287" s="4">
        <f t="shared" si="257"/>
        <v>-1.5141125867353153</v>
      </c>
      <c r="AB287" s="4">
        <f t="shared" si="258"/>
        <v>-86.752260927569367</v>
      </c>
      <c r="AC287" s="4">
        <f t="shared" si="259"/>
        <v>196.6068604504822</v>
      </c>
      <c r="AD287" s="4">
        <f t="shared" si="260"/>
        <v>3.4314370468699362</v>
      </c>
      <c r="AE287" s="4">
        <f t="shared" si="261"/>
        <v>-1.9090146217363042</v>
      </c>
      <c r="AF287" s="4">
        <f t="shared" si="262"/>
        <v>-7.6360584869452168</v>
      </c>
      <c r="AG287" s="4">
        <f t="shared" si="263"/>
        <v>3.4086936476274921</v>
      </c>
      <c r="AH287" s="4">
        <f t="shared" si="264"/>
        <v>195.30375966210912</v>
      </c>
      <c r="AI287" s="4">
        <f t="shared" si="265"/>
        <v>13.020250644140608</v>
      </c>
      <c r="AJ287" s="4">
        <f t="shared" si="266"/>
        <v>-0.11391743895810182</v>
      </c>
      <c r="AK287" s="4">
        <f t="shared" si="267"/>
        <v>-6.526988465238416</v>
      </c>
      <c r="AL287" s="4">
        <f t="shared" si="268"/>
        <v>-3.2121154101093907</v>
      </c>
      <c r="AM287" s="4">
        <f t="shared" si="269"/>
        <v>-3.2121154101093907</v>
      </c>
      <c r="AN287" s="4">
        <f t="shared" si="270"/>
        <v>-12.848461640437563</v>
      </c>
      <c r="AO287" s="4">
        <f t="shared" si="271"/>
        <v>-5.2124031534923461</v>
      </c>
      <c r="AP287" s="4">
        <f t="shared" si="272"/>
        <v>4</v>
      </c>
      <c r="AQ287" s="4">
        <f t="shared" si="273"/>
        <v>-8.8484616404375629</v>
      </c>
      <c r="AR287" s="4">
        <f t="shared" si="274"/>
        <v>11.852525639326041</v>
      </c>
      <c r="AS287" s="4">
        <f t="shared" si="275"/>
        <v>0.14747436067395725</v>
      </c>
      <c r="AT287" s="4">
        <f t="shared" si="276"/>
        <v>3.8608697340512969E-2</v>
      </c>
      <c r="AU287" s="4">
        <f t="shared" si="277"/>
        <v>0.66264339751815549</v>
      </c>
      <c r="AV287" s="4">
        <f t="shared" si="278"/>
        <v>0.79340296990622194</v>
      </c>
      <c r="AW287" s="4">
        <f t="shared" si="279"/>
        <v>45.458641628771581</v>
      </c>
      <c r="AX287" s="4">
        <f t="shared" si="280"/>
        <v>-3.0233092993133693E-2</v>
      </c>
      <c r="AY287" s="4">
        <f t="shared" si="281"/>
        <v>-0.55215363358097536</v>
      </c>
      <c r="AZ287" s="4">
        <f t="shared" si="282"/>
        <v>-3.0868924189041769</v>
      </c>
      <c r="BA287" s="4">
        <f t="shared" si="283"/>
        <v>-176.86590741413906</v>
      </c>
      <c r="BB287" s="4">
        <f t="shared" si="284"/>
        <v>5.6585134327742574</v>
      </c>
      <c r="BC287" s="4">
        <f t="shared" si="285"/>
        <v>6.1940122065517835</v>
      </c>
      <c r="BD287" s="4">
        <f t="shared" si="286"/>
        <v>17.511039072100299</v>
      </c>
      <c r="BE287" s="4">
        <f t="shared" si="287"/>
        <v>81.70989363409619</v>
      </c>
      <c r="BF287" s="4">
        <f t="shared" si="288"/>
        <v>98.29010636590381</v>
      </c>
      <c r="BG287" s="4">
        <f t="shared" si="289"/>
        <v>261.7098936340962</v>
      </c>
    </row>
    <row r="288" spans="1:59" x14ac:dyDescent="0.2">
      <c r="A288" s="3">
        <f t="shared" si="234"/>
        <v>45575</v>
      </c>
      <c r="B288" s="1">
        <f t="shared" si="290"/>
        <v>2024</v>
      </c>
      <c r="C288" s="1">
        <f t="shared" si="235"/>
        <v>10</v>
      </c>
      <c r="D288" s="1">
        <f t="shared" si="236"/>
        <v>10</v>
      </c>
      <c r="E288" s="1">
        <v>12</v>
      </c>
      <c r="F288" s="1">
        <f t="shared" si="237"/>
        <v>2024</v>
      </c>
      <c r="G288" s="1">
        <f t="shared" si="238"/>
        <v>10</v>
      </c>
      <c r="H288" s="1">
        <f t="shared" si="239"/>
        <v>10</v>
      </c>
      <c r="I288" s="1">
        <f t="shared" si="240"/>
        <v>20</v>
      </c>
      <c r="J288" s="1">
        <f t="shared" si="241"/>
        <v>-13</v>
      </c>
      <c r="K288" s="4">
        <f t="shared" si="242"/>
        <v>9048.9166666666279</v>
      </c>
      <c r="L288" s="4">
        <f t="shared" si="243"/>
        <v>0.24774583618526017</v>
      </c>
      <c r="M288" s="4">
        <f t="shared" si="244"/>
        <v>169.50152244372293</v>
      </c>
      <c r="N288" s="4">
        <f t="shared" si="245"/>
        <v>11.300101496248196</v>
      </c>
      <c r="O288" s="4">
        <f t="shared" si="246"/>
        <v>13.23343482958153</v>
      </c>
      <c r="P288" s="4">
        <f t="shared" si="247"/>
        <v>13.300101496248196</v>
      </c>
      <c r="Q288" s="4">
        <f t="shared" si="248"/>
        <v>199.50152244372293</v>
      </c>
      <c r="R288" s="4">
        <f t="shared" si="249"/>
        <v>283.35916792151494</v>
      </c>
      <c r="S288" s="4">
        <f t="shared" si="250"/>
        <v>1.6698707166552588E-2</v>
      </c>
      <c r="T288" s="4">
        <f t="shared" si="251"/>
        <v>23.436070414129592</v>
      </c>
      <c r="U288" s="4">
        <f t="shared" si="291"/>
        <v>0.40903659245579238</v>
      </c>
      <c r="V288" s="4">
        <f t="shared" si="252"/>
        <v>-83.857645477792005</v>
      </c>
      <c r="W288" s="4">
        <f t="shared" si="253"/>
        <v>-1.463592016557604</v>
      </c>
      <c r="X288" s="4">
        <f t="shared" si="254"/>
        <v>-1.463592016557604</v>
      </c>
      <c r="Y288" s="4">
        <f t="shared" si="255"/>
        <v>-1.4802245766045354</v>
      </c>
      <c r="Z288" s="4">
        <f t="shared" si="256"/>
        <v>-1.480222275289319</v>
      </c>
      <c r="AA288" s="4">
        <f t="shared" si="257"/>
        <v>-1.4968658797295298</v>
      </c>
      <c r="AB288" s="4">
        <f t="shared" si="258"/>
        <v>-85.764097405639134</v>
      </c>
      <c r="AC288" s="4">
        <f t="shared" si="259"/>
        <v>197.59507051587582</v>
      </c>
      <c r="AD288" s="4">
        <f t="shared" si="260"/>
        <v>3.4486845662124033</v>
      </c>
      <c r="AE288" s="4">
        <f t="shared" si="261"/>
        <v>-1.9064519278471153</v>
      </c>
      <c r="AF288" s="4">
        <f t="shared" si="262"/>
        <v>-7.625807711388461</v>
      </c>
      <c r="AG288" s="4">
        <f t="shared" si="263"/>
        <v>3.424737834084838</v>
      </c>
      <c r="AH288" s="4">
        <f t="shared" si="264"/>
        <v>196.223023831836</v>
      </c>
      <c r="AI288" s="4">
        <f t="shared" si="265"/>
        <v>13.081534922122399</v>
      </c>
      <c r="AJ288" s="4">
        <f t="shared" si="266"/>
        <v>-0.12051916585609654</v>
      </c>
      <c r="AK288" s="4">
        <f t="shared" si="267"/>
        <v>-6.9052395539915068</v>
      </c>
      <c r="AL288" s="4">
        <f t="shared" si="268"/>
        <v>-3.2784986118869313</v>
      </c>
      <c r="AM288" s="4">
        <f t="shared" si="269"/>
        <v>-3.2784986118869313</v>
      </c>
      <c r="AN288" s="4">
        <f t="shared" si="270"/>
        <v>-13.113994447547725</v>
      </c>
      <c r="AO288" s="4">
        <f t="shared" si="271"/>
        <v>-5.488186736159264</v>
      </c>
      <c r="AP288" s="4">
        <f t="shared" si="272"/>
        <v>4</v>
      </c>
      <c r="AQ288" s="4">
        <f t="shared" si="273"/>
        <v>-9.113994447547725</v>
      </c>
      <c r="AR288" s="4">
        <f t="shared" si="274"/>
        <v>11.848100092540871</v>
      </c>
      <c r="AS288" s="4">
        <f t="shared" si="275"/>
        <v>0.15189990745913029</v>
      </c>
      <c r="AT288" s="4">
        <f t="shared" si="276"/>
        <v>3.9767302779547764E-2</v>
      </c>
      <c r="AU288" s="4">
        <f t="shared" si="277"/>
        <v>0.66264339751815549</v>
      </c>
      <c r="AV288" s="4">
        <f t="shared" si="278"/>
        <v>0.78675710641078078</v>
      </c>
      <c r="AW288" s="4">
        <f t="shared" si="279"/>
        <v>45.077861699262741</v>
      </c>
      <c r="AX288" s="4">
        <f t="shared" si="280"/>
        <v>-3.1115685178660462E-2</v>
      </c>
      <c r="AY288" s="4">
        <f t="shared" si="281"/>
        <v>-0.555832573685627</v>
      </c>
      <c r="AZ288" s="4">
        <f t="shared" si="282"/>
        <v>-3.0856707011460127</v>
      </c>
      <c r="BA288" s="4">
        <f t="shared" si="283"/>
        <v>-176.79590814284009</v>
      </c>
      <c r="BB288" s="4">
        <f t="shared" si="284"/>
        <v>5.6384778239879232</v>
      </c>
      <c r="BC288" s="4">
        <f t="shared" si="285"/>
        <v>6.2096222685529483</v>
      </c>
      <c r="BD288" s="4">
        <f t="shared" si="286"/>
        <v>17.486577916528795</v>
      </c>
      <c r="BE288" s="4">
        <f t="shared" si="287"/>
        <v>81.228064862487656</v>
      </c>
      <c r="BF288" s="4">
        <f t="shared" si="288"/>
        <v>98.771935137512344</v>
      </c>
      <c r="BG288" s="4">
        <f t="shared" si="289"/>
        <v>261.22806486248766</v>
      </c>
    </row>
    <row r="289" spans="1:59" x14ac:dyDescent="0.2">
      <c r="A289" s="3">
        <f t="shared" ref="A289:A352" si="292">A288+1</f>
        <v>45576</v>
      </c>
      <c r="B289" s="1">
        <f t="shared" si="290"/>
        <v>2024</v>
      </c>
      <c r="C289" s="1">
        <f t="shared" ref="C289:C352" si="293">MONTH(A289)</f>
        <v>10</v>
      </c>
      <c r="D289" s="1">
        <f t="shared" ref="D289:D352" si="294">DAY(A289)</f>
        <v>11</v>
      </c>
      <c r="E289" s="1">
        <v>12</v>
      </c>
      <c r="F289" s="1">
        <f t="shared" si="237"/>
        <v>2024</v>
      </c>
      <c r="G289" s="1">
        <f t="shared" si="238"/>
        <v>10</v>
      </c>
      <c r="H289" s="1">
        <f t="shared" si="239"/>
        <v>10</v>
      </c>
      <c r="I289" s="1">
        <f t="shared" si="240"/>
        <v>20</v>
      </c>
      <c r="J289" s="1">
        <f t="shared" si="241"/>
        <v>-13</v>
      </c>
      <c r="K289" s="4">
        <f t="shared" si="242"/>
        <v>9049.9166666666279</v>
      </c>
      <c r="L289" s="4">
        <f t="shared" si="243"/>
        <v>0.24777321469313149</v>
      </c>
      <c r="M289" s="4">
        <f t="shared" si="244"/>
        <v>170.48716981522739</v>
      </c>
      <c r="N289" s="4">
        <f t="shared" si="245"/>
        <v>11.36581132101516</v>
      </c>
      <c r="O289" s="4">
        <f t="shared" si="246"/>
        <v>13.299144654348494</v>
      </c>
      <c r="P289" s="4">
        <f t="shared" si="247"/>
        <v>13.365811321015158</v>
      </c>
      <c r="Q289" s="4">
        <f t="shared" si="248"/>
        <v>200.48716981522739</v>
      </c>
      <c r="R289" s="4">
        <f t="shared" si="249"/>
        <v>283.35921446497832</v>
      </c>
      <c r="S289" s="4">
        <f t="shared" si="250"/>
        <v>1.6698706071412273E-2</v>
      </c>
      <c r="T289" s="4">
        <f t="shared" si="251"/>
        <v>23.436070058208987</v>
      </c>
      <c r="U289" s="4">
        <f t="shared" si="291"/>
        <v>0.40903658624380596</v>
      </c>
      <c r="V289" s="4">
        <f t="shared" si="252"/>
        <v>-82.872044649750933</v>
      </c>
      <c r="W289" s="4">
        <f t="shared" si="253"/>
        <v>-1.4463900369979048</v>
      </c>
      <c r="X289" s="4">
        <f t="shared" si="254"/>
        <v>-1.4463900369979048</v>
      </c>
      <c r="Y289" s="4">
        <f t="shared" si="255"/>
        <v>-1.4629940920933011</v>
      </c>
      <c r="Z289" s="4">
        <f t="shared" si="256"/>
        <v>-1.4629918023691055</v>
      </c>
      <c r="AA289" s="4">
        <f t="shared" si="257"/>
        <v>-1.4796092726137624</v>
      </c>
      <c r="AB289" s="4">
        <f t="shared" si="258"/>
        <v>-84.775366649190246</v>
      </c>
      <c r="AC289" s="4">
        <f t="shared" si="259"/>
        <v>198.58384781578809</v>
      </c>
      <c r="AD289" s="4">
        <f t="shared" si="260"/>
        <v>3.4659419856648519</v>
      </c>
      <c r="AE289" s="4">
        <f t="shared" si="261"/>
        <v>-1.9033219994392994</v>
      </c>
      <c r="AF289" s="4">
        <f t="shared" si="262"/>
        <v>-7.6132879977571974</v>
      </c>
      <c r="AG289" s="4">
        <f t="shared" si="263"/>
        <v>3.440816867189318</v>
      </c>
      <c r="AH289" s="4">
        <f t="shared" si="264"/>
        <v>197.14428456737383</v>
      </c>
      <c r="AI289" s="4">
        <f t="shared" si="265"/>
        <v>13.142952304491589</v>
      </c>
      <c r="AJ289" s="4">
        <f t="shared" si="266"/>
        <v>-0.1270938826729919</v>
      </c>
      <c r="AK289" s="4">
        <f t="shared" si="267"/>
        <v>-7.2819430790932982</v>
      </c>
      <c r="AL289" s="4">
        <f t="shared" si="268"/>
        <v>-3.3428852478535589</v>
      </c>
      <c r="AM289" s="4">
        <f t="shared" si="269"/>
        <v>-3.3428852478535589</v>
      </c>
      <c r="AN289" s="4">
        <f t="shared" si="270"/>
        <v>-13.371540991414236</v>
      </c>
      <c r="AO289" s="4">
        <f t="shared" si="271"/>
        <v>-5.7582529936570381</v>
      </c>
      <c r="AP289" s="4">
        <f t="shared" si="272"/>
        <v>4</v>
      </c>
      <c r="AQ289" s="4">
        <f t="shared" si="273"/>
        <v>-9.3715409914142356</v>
      </c>
      <c r="AR289" s="4">
        <f t="shared" si="274"/>
        <v>11.843807650143097</v>
      </c>
      <c r="AS289" s="4">
        <f t="shared" si="275"/>
        <v>0.15619234985690511</v>
      </c>
      <c r="AT289" s="4">
        <f t="shared" si="276"/>
        <v>4.0891061571448326E-2</v>
      </c>
      <c r="AU289" s="4">
        <f t="shared" si="277"/>
        <v>0.66264339751815549</v>
      </c>
      <c r="AV289" s="4">
        <f t="shared" si="278"/>
        <v>0.78013897977120639</v>
      </c>
      <c r="AW289" s="4">
        <f t="shared" si="279"/>
        <v>44.698670974532028</v>
      </c>
      <c r="AX289" s="4">
        <f t="shared" si="280"/>
        <v>-3.1968313496928843E-2</v>
      </c>
      <c r="AY289" s="4">
        <f t="shared" si="281"/>
        <v>-0.55947237164034902</v>
      </c>
      <c r="AZ289" s="4">
        <f t="shared" si="282"/>
        <v>-3.0845146082465353</v>
      </c>
      <c r="BA289" s="4">
        <f t="shared" si="283"/>
        <v>-176.72966889897498</v>
      </c>
      <c r="BB289" s="4">
        <f t="shared" si="284"/>
        <v>5.6184823801143242</v>
      </c>
      <c r="BC289" s="4">
        <f t="shared" si="285"/>
        <v>6.2253252700287725</v>
      </c>
      <c r="BD289" s="4">
        <f t="shared" si="286"/>
        <v>17.462290030257421</v>
      </c>
      <c r="BE289" s="4">
        <f t="shared" si="287"/>
        <v>80.747968681826464</v>
      </c>
      <c r="BF289" s="4">
        <f t="shared" si="288"/>
        <v>99.252031318173536</v>
      </c>
      <c r="BG289" s="4">
        <f t="shared" si="289"/>
        <v>260.74796868182648</v>
      </c>
    </row>
    <row r="290" spans="1:59" x14ac:dyDescent="0.2">
      <c r="A290" s="3">
        <f t="shared" si="292"/>
        <v>45577</v>
      </c>
      <c r="B290" s="1">
        <f t="shared" si="290"/>
        <v>2024</v>
      </c>
      <c r="C290" s="1">
        <f t="shared" si="293"/>
        <v>10</v>
      </c>
      <c r="D290" s="1">
        <f t="shared" si="294"/>
        <v>12</v>
      </c>
      <c r="E290" s="1">
        <v>12</v>
      </c>
      <c r="F290" s="1">
        <f t="shared" si="237"/>
        <v>2024</v>
      </c>
      <c r="G290" s="1">
        <f t="shared" si="238"/>
        <v>10</v>
      </c>
      <c r="H290" s="1">
        <f t="shared" si="239"/>
        <v>10</v>
      </c>
      <c r="I290" s="1">
        <f t="shared" si="240"/>
        <v>20</v>
      </c>
      <c r="J290" s="1">
        <f t="shared" si="241"/>
        <v>-13</v>
      </c>
      <c r="K290" s="4">
        <f t="shared" si="242"/>
        <v>9050.9166666666279</v>
      </c>
      <c r="L290" s="4">
        <f t="shared" si="243"/>
        <v>0.24780059320100281</v>
      </c>
      <c r="M290" s="4">
        <f t="shared" si="244"/>
        <v>171.47281718673185</v>
      </c>
      <c r="N290" s="4">
        <f t="shared" si="245"/>
        <v>11.431521145782122</v>
      </c>
      <c r="O290" s="4">
        <f t="shared" si="246"/>
        <v>13.364854479115456</v>
      </c>
      <c r="P290" s="4">
        <f t="shared" si="247"/>
        <v>13.431521145782121</v>
      </c>
      <c r="Q290" s="4">
        <f t="shared" si="248"/>
        <v>201.47281718673182</v>
      </c>
      <c r="R290" s="4">
        <f t="shared" si="249"/>
        <v>283.35926100844171</v>
      </c>
      <c r="S290" s="4">
        <f t="shared" si="250"/>
        <v>1.6698704976271957E-2</v>
      </c>
      <c r="T290" s="4">
        <f t="shared" si="251"/>
        <v>23.436069702288385</v>
      </c>
      <c r="U290" s="4">
        <f t="shared" si="291"/>
        <v>0.40903658003181959</v>
      </c>
      <c r="V290" s="4">
        <f t="shared" si="252"/>
        <v>-81.886443821709889</v>
      </c>
      <c r="W290" s="4">
        <f t="shared" si="253"/>
        <v>-1.4291880574382061</v>
      </c>
      <c r="X290" s="4">
        <f t="shared" si="254"/>
        <v>-1.4291880574382061</v>
      </c>
      <c r="Y290" s="4">
        <f t="shared" si="255"/>
        <v>-1.4457586665391515</v>
      </c>
      <c r="Z290" s="4">
        <f t="shared" si="256"/>
        <v>-1.4457563904044097</v>
      </c>
      <c r="AA290" s="4">
        <f t="shared" si="257"/>
        <v>-1.4623427710089054</v>
      </c>
      <c r="AB290" s="4">
        <f t="shared" si="258"/>
        <v>-83.786068980276085</v>
      </c>
      <c r="AC290" s="4">
        <f t="shared" si="259"/>
        <v>199.57319202816564</v>
      </c>
      <c r="AD290" s="4">
        <f t="shared" si="260"/>
        <v>3.4832092996063904</v>
      </c>
      <c r="AE290" s="4">
        <f t="shared" si="261"/>
        <v>-1.899625158566181</v>
      </c>
      <c r="AF290" s="4">
        <f t="shared" si="262"/>
        <v>-7.5985006342647239</v>
      </c>
      <c r="AG290" s="4">
        <f t="shared" si="263"/>
        <v>3.456932114724216</v>
      </c>
      <c r="AH290" s="4">
        <f t="shared" si="264"/>
        <v>198.0676202369321</v>
      </c>
      <c r="AI290" s="4">
        <f t="shared" si="265"/>
        <v>13.204508015795474</v>
      </c>
      <c r="AJ290" s="4">
        <f t="shared" si="266"/>
        <v>-0.13363978110129018</v>
      </c>
      <c r="AK290" s="4">
        <f t="shared" si="267"/>
        <v>-7.6569954321561084</v>
      </c>
      <c r="AL290" s="4">
        <f t="shared" si="268"/>
        <v>-3.4051969497997163</v>
      </c>
      <c r="AM290" s="4">
        <f t="shared" si="269"/>
        <v>-3.4051969497997163</v>
      </c>
      <c r="AN290" s="4">
        <f t="shared" si="270"/>
        <v>-13.620787799198865</v>
      </c>
      <c r="AO290" s="4">
        <f t="shared" si="271"/>
        <v>-6.0222871649341414</v>
      </c>
      <c r="AP290" s="4">
        <f t="shared" si="272"/>
        <v>4</v>
      </c>
      <c r="AQ290" s="4">
        <f t="shared" si="273"/>
        <v>-9.6207877991988653</v>
      </c>
      <c r="AR290" s="4">
        <f t="shared" si="274"/>
        <v>11.83965353668002</v>
      </c>
      <c r="AS290" s="4">
        <f t="shared" si="275"/>
        <v>0.16034646331998204</v>
      </c>
      <c r="AT290" s="4">
        <f t="shared" si="276"/>
        <v>4.1978605932930069E-2</v>
      </c>
      <c r="AU290" s="4">
        <f t="shared" si="277"/>
        <v>0.66264339751815549</v>
      </c>
      <c r="AV290" s="4">
        <f t="shared" si="278"/>
        <v>0.77355056940902089</v>
      </c>
      <c r="AW290" s="4">
        <f t="shared" si="279"/>
        <v>44.321182867078548</v>
      </c>
      <c r="AX290" s="4">
        <f t="shared" si="280"/>
        <v>-3.2789900555851278E-2</v>
      </c>
      <c r="AY290" s="4">
        <f t="shared" si="281"/>
        <v>-0.56307225567004604</v>
      </c>
      <c r="AZ290" s="4">
        <f t="shared" si="282"/>
        <v>-3.083424434710512</v>
      </c>
      <c r="BA290" s="4">
        <f t="shared" si="283"/>
        <v>-176.66720655642399</v>
      </c>
      <c r="BB290" s="4">
        <f t="shared" si="284"/>
        <v>5.5985307253659071</v>
      </c>
      <c r="BC290" s="4">
        <f t="shared" si="285"/>
        <v>6.2411228113141126</v>
      </c>
      <c r="BD290" s="4">
        <f t="shared" si="286"/>
        <v>17.438184262045926</v>
      </c>
      <c r="BE290" s="4">
        <f t="shared" si="287"/>
        <v>80.269726330954512</v>
      </c>
      <c r="BF290" s="4">
        <f t="shared" si="288"/>
        <v>99.730273669045488</v>
      </c>
      <c r="BG290" s="4">
        <f t="shared" si="289"/>
        <v>260.26972633095454</v>
      </c>
    </row>
    <row r="291" spans="1:59" x14ac:dyDescent="0.2">
      <c r="A291" s="3">
        <f t="shared" si="292"/>
        <v>45578</v>
      </c>
      <c r="B291" s="1">
        <f t="shared" si="290"/>
        <v>2024</v>
      </c>
      <c r="C291" s="1">
        <f t="shared" si="293"/>
        <v>10</v>
      </c>
      <c r="D291" s="1">
        <f t="shared" si="294"/>
        <v>13</v>
      </c>
      <c r="E291" s="1">
        <v>12</v>
      </c>
      <c r="F291" s="1">
        <f t="shared" si="237"/>
        <v>2024</v>
      </c>
      <c r="G291" s="1">
        <f t="shared" si="238"/>
        <v>10</v>
      </c>
      <c r="H291" s="1">
        <f t="shared" si="239"/>
        <v>10</v>
      </c>
      <c r="I291" s="1">
        <f t="shared" si="240"/>
        <v>20</v>
      </c>
      <c r="J291" s="1">
        <f t="shared" si="241"/>
        <v>-13</v>
      </c>
      <c r="K291" s="4">
        <f t="shared" si="242"/>
        <v>9051.9166666666279</v>
      </c>
      <c r="L291" s="4">
        <f t="shared" si="243"/>
        <v>0.24782797170887413</v>
      </c>
      <c r="M291" s="4">
        <f t="shared" si="244"/>
        <v>172.45846455870196</v>
      </c>
      <c r="N291" s="4">
        <f t="shared" si="245"/>
        <v>11.49723097058013</v>
      </c>
      <c r="O291" s="4">
        <f t="shared" si="246"/>
        <v>13.430564303913464</v>
      </c>
      <c r="P291" s="4">
        <f t="shared" si="247"/>
        <v>13.49723097058013</v>
      </c>
      <c r="Q291" s="4">
        <f t="shared" si="248"/>
        <v>202.45846455870196</v>
      </c>
      <c r="R291" s="4">
        <f t="shared" si="249"/>
        <v>283.35930755190509</v>
      </c>
      <c r="S291" s="4">
        <f t="shared" si="250"/>
        <v>1.6698703881131642E-2</v>
      </c>
      <c r="T291" s="4">
        <f t="shared" si="251"/>
        <v>23.436069346367784</v>
      </c>
      <c r="U291" s="4">
        <f t="shared" si="291"/>
        <v>0.40903657381983322</v>
      </c>
      <c r="V291" s="4">
        <f t="shared" si="252"/>
        <v>-80.900842993203128</v>
      </c>
      <c r="W291" s="4">
        <f t="shared" si="253"/>
        <v>-1.4119860778703792</v>
      </c>
      <c r="X291" s="4">
        <f t="shared" si="254"/>
        <v>-1.4119860778703792</v>
      </c>
      <c r="Y291" s="4">
        <f t="shared" si="255"/>
        <v>-1.4285183056703852</v>
      </c>
      <c r="Z291" s="4">
        <f t="shared" si="256"/>
        <v>-1.4285160450972543</v>
      </c>
      <c r="AA291" s="4">
        <f t="shared" si="257"/>
        <v>-1.4450663835152699</v>
      </c>
      <c r="AB291" s="4">
        <f t="shared" si="258"/>
        <v>-82.796204891658164</v>
      </c>
      <c r="AC291" s="4">
        <f t="shared" si="259"/>
        <v>200.56310266024693</v>
      </c>
      <c r="AD291" s="4">
        <f t="shared" si="260"/>
        <v>3.5004864994367071</v>
      </c>
      <c r="AE291" s="4">
        <f t="shared" si="261"/>
        <v>-1.895361898455036</v>
      </c>
      <c r="AF291" s="4">
        <f t="shared" si="262"/>
        <v>-7.581447593820144</v>
      </c>
      <c r="AG291" s="4">
        <f t="shared" si="263"/>
        <v>3.4730849268574797</v>
      </c>
      <c r="AH291" s="4">
        <f t="shared" si="264"/>
        <v>198.9931081994358</v>
      </c>
      <c r="AI291" s="4">
        <f t="shared" si="265"/>
        <v>13.26620721329572</v>
      </c>
      <c r="AJ291" s="4">
        <f t="shared" si="266"/>
        <v>-0.14015504291327427</v>
      </c>
      <c r="AK291" s="4">
        <f t="shared" si="267"/>
        <v>-8.0302924364055528</v>
      </c>
      <c r="AL291" s="4">
        <f t="shared" si="268"/>
        <v>-3.4653563592661669</v>
      </c>
      <c r="AM291" s="4">
        <f t="shared" si="269"/>
        <v>-3.4653563592661669</v>
      </c>
      <c r="AN291" s="4">
        <f t="shared" si="270"/>
        <v>-13.861425437064668</v>
      </c>
      <c r="AO291" s="4">
        <f t="shared" si="271"/>
        <v>-6.2799778432445237</v>
      </c>
      <c r="AP291" s="4">
        <f t="shared" si="272"/>
        <v>4</v>
      </c>
      <c r="AQ291" s="4">
        <f t="shared" si="273"/>
        <v>-9.8614254370646677</v>
      </c>
      <c r="AR291" s="4">
        <f t="shared" si="274"/>
        <v>11.835642909382255</v>
      </c>
      <c r="AS291" s="4">
        <f t="shared" si="275"/>
        <v>0.1643570906177434</v>
      </c>
      <c r="AT291" s="4">
        <f t="shared" si="276"/>
        <v>4.3028585704174546E-2</v>
      </c>
      <c r="AU291" s="4">
        <f t="shared" si="277"/>
        <v>0.66264339751815549</v>
      </c>
      <c r="AV291" s="4">
        <f t="shared" si="278"/>
        <v>0.76699386096903588</v>
      </c>
      <c r="AW291" s="4">
        <f t="shared" si="279"/>
        <v>43.945511145969597</v>
      </c>
      <c r="AX291" s="4">
        <f t="shared" si="280"/>
        <v>-3.3579397639040796E-2</v>
      </c>
      <c r="AY291" s="4">
        <f t="shared" si="281"/>
        <v>-0.5666314791447572</v>
      </c>
      <c r="AZ291" s="4">
        <f t="shared" si="282"/>
        <v>-3.0824004411381107</v>
      </c>
      <c r="BA291" s="4">
        <f t="shared" si="283"/>
        <v>-176.60853604647687</v>
      </c>
      <c r="BB291" s="4">
        <f t="shared" si="284"/>
        <v>5.578626600002611</v>
      </c>
      <c r="BC291" s="4">
        <f t="shared" si="285"/>
        <v>6.2570163093796438</v>
      </c>
      <c r="BD291" s="4">
        <f t="shared" si="286"/>
        <v>17.414269509384866</v>
      </c>
      <c r="BE291" s="4">
        <f t="shared" si="287"/>
        <v>79.793460249844216</v>
      </c>
      <c r="BF291" s="4">
        <f t="shared" si="288"/>
        <v>100.20653975015578</v>
      </c>
      <c r="BG291" s="4">
        <f t="shared" si="289"/>
        <v>259.7934602498442</v>
      </c>
    </row>
    <row r="292" spans="1:59" x14ac:dyDescent="0.2">
      <c r="A292" s="3">
        <f t="shared" si="292"/>
        <v>45579</v>
      </c>
      <c r="B292" s="1">
        <f t="shared" si="290"/>
        <v>2024</v>
      </c>
      <c r="C292" s="1">
        <f t="shared" si="293"/>
        <v>10</v>
      </c>
      <c r="D292" s="1">
        <f t="shared" si="294"/>
        <v>14</v>
      </c>
      <c r="E292" s="1">
        <v>12</v>
      </c>
      <c r="F292" s="1">
        <f t="shared" si="237"/>
        <v>2024</v>
      </c>
      <c r="G292" s="1">
        <f t="shared" si="238"/>
        <v>10</v>
      </c>
      <c r="H292" s="1">
        <f t="shared" si="239"/>
        <v>10</v>
      </c>
      <c r="I292" s="1">
        <f t="shared" si="240"/>
        <v>20</v>
      </c>
      <c r="J292" s="1">
        <f t="shared" si="241"/>
        <v>-13</v>
      </c>
      <c r="K292" s="4">
        <f t="shared" si="242"/>
        <v>9052.9166666666279</v>
      </c>
      <c r="L292" s="4">
        <f t="shared" si="243"/>
        <v>0.24785535021674546</v>
      </c>
      <c r="M292" s="4">
        <f t="shared" si="244"/>
        <v>173.44411193020642</v>
      </c>
      <c r="N292" s="4">
        <f t="shared" si="245"/>
        <v>11.562940795347094</v>
      </c>
      <c r="O292" s="4">
        <f t="shared" si="246"/>
        <v>13.496274128680428</v>
      </c>
      <c r="P292" s="4">
        <f t="shared" si="247"/>
        <v>13.562940795347096</v>
      </c>
      <c r="Q292" s="4">
        <f t="shared" si="248"/>
        <v>203.44411193020645</v>
      </c>
      <c r="R292" s="4">
        <f t="shared" si="249"/>
        <v>283.35935409536847</v>
      </c>
      <c r="S292" s="4">
        <f t="shared" si="250"/>
        <v>1.669870278599133E-2</v>
      </c>
      <c r="T292" s="4">
        <f t="shared" si="251"/>
        <v>23.436068990447183</v>
      </c>
      <c r="U292" s="4">
        <f t="shared" si="291"/>
        <v>0.40903656760784685</v>
      </c>
      <c r="V292" s="4">
        <f t="shared" si="252"/>
        <v>-79.915242165162027</v>
      </c>
      <c r="W292" s="4">
        <f t="shared" si="253"/>
        <v>-1.3947840983106794</v>
      </c>
      <c r="X292" s="4">
        <f t="shared" si="254"/>
        <v>-1.3947840983106794</v>
      </c>
      <c r="Y292" s="4">
        <f t="shared" si="255"/>
        <v>-1.4112730167342469</v>
      </c>
      <c r="Z292" s="4">
        <f t="shared" si="256"/>
        <v>-1.4112707736645065</v>
      </c>
      <c r="AA292" s="4">
        <f t="shared" si="257"/>
        <v>-1.4277801217553794</v>
      </c>
      <c r="AB292" s="4">
        <f t="shared" si="258"/>
        <v>-81.805775049258045</v>
      </c>
      <c r="AC292" s="4">
        <f t="shared" si="259"/>
        <v>201.55357904611043</v>
      </c>
      <c r="AD292" s="4">
        <f t="shared" si="260"/>
        <v>3.5177735735332787</v>
      </c>
      <c r="AE292" s="4">
        <f t="shared" si="261"/>
        <v>-1.8905328840960181</v>
      </c>
      <c r="AF292" s="4">
        <f t="shared" si="262"/>
        <v>-7.5621315363840722</v>
      </c>
      <c r="AG292" s="4">
        <f t="shared" si="263"/>
        <v>3.4892766347425992</v>
      </c>
      <c r="AH292" s="4">
        <f t="shared" si="264"/>
        <v>199.92082472436184</v>
      </c>
      <c r="AI292" s="4">
        <f t="shared" si="265"/>
        <v>13.328054981624122</v>
      </c>
      <c r="AJ292" s="4">
        <f t="shared" si="266"/>
        <v>-0.14663783996285532</v>
      </c>
      <c r="AK292" s="4">
        <f t="shared" si="267"/>
        <v>-8.4017293467864107</v>
      </c>
      <c r="AL292" s="4">
        <f t="shared" si="268"/>
        <v>-3.5232872058446105</v>
      </c>
      <c r="AM292" s="4">
        <f t="shared" si="269"/>
        <v>-3.5232872058446105</v>
      </c>
      <c r="AN292" s="4">
        <f t="shared" si="270"/>
        <v>-14.093148823378442</v>
      </c>
      <c r="AO292" s="4">
        <f t="shared" si="271"/>
        <v>-6.5310172869943699</v>
      </c>
      <c r="AP292" s="4">
        <f t="shared" si="272"/>
        <v>4</v>
      </c>
      <c r="AQ292" s="4">
        <f t="shared" si="273"/>
        <v>-10.093148823378442</v>
      </c>
      <c r="AR292" s="4">
        <f t="shared" si="274"/>
        <v>11.831780852943693</v>
      </c>
      <c r="AS292" s="4">
        <f t="shared" si="275"/>
        <v>0.16821914705630547</v>
      </c>
      <c r="AT292" s="4">
        <f t="shared" si="276"/>
        <v>4.403966971543586E-2</v>
      </c>
      <c r="AU292" s="4">
        <f t="shared" si="277"/>
        <v>0.66264339751815549</v>
      </c>
      <c r="AV292" s="4">
        <f t="shared" si="278"/>
        <v>0.76047084578878821</v>
      </c>
      <c r="AW292" s="4">
        <f t="shared" si="279"/>
        <v>43.571769906441638</v>
      </c>
      <c r="AX292" s="4">
        <f t="shared" si="280"/>
        <v>-3.4335786035171394E-2</v>
      </c>
      <c r="AY292" s="4">
        <f t="shared" si="281"/>
        <v>-0.57014932044918576</v>
      </c>
      <c r="AZ292" s="4">
        <f t="shared" si="282"/>
        <v>-3.0814428544495289</v>
      </c>
      <c r="BA292" s="4">
        <f t="shared" si="283"/>
        <v>-176.55367037070323</v>
      </c>
      <c r="BB292" s="4">
        <f t="shared" si="284"/>
        <v>5.5587738657330199</v>
      </c>
      <c r="BC292" s="4">
        <f t="shared" si="285"/>
        <v>6.2730069872106728</v>
      </c>
      <c r="BD292" s="4">
        <f t="shared" si="286"/>
        <v>17.390554718676711</v>
      </c>
      <c r="BE292" s="4">
        <f t="shared" si="287"/>
        <v>79.319294110259946</v>
      </c>
      <c r="BF292" s="4">
        <f t="shared" si="288"/>
        <v>100.68070588974005</v>
      </c>
      <c r="BG292" s="4">
        <f t="shared" si="289"/>
        <v>259.31929411025993</v>
      </c>
    </row>
    <row r="293" spans="1:59" x14ac:dyDescent="0.2">
      <c r="A293" s="3">
        <f t="shared" si="292"/>
        <v>45580</v>
      </c>
      <c r="B293" s="1">
        <f t="shared" si="290"/>
        <v>2024</v>
      </c>
      <c r="C293" s="1">
        <f t="shared" si="293"/>
        <v>10</v>
      </c>
      <c r="D293" s="1">
        <f t="shared" si="294"/>
        <v>15</v>
      </c>
      <c r="E293" s="1">
        <v>12</v>
      </c>
      <c r="F293" s="1">
        <f t="shared" si="237"/>
        <v>2024</v>
      </c>
      <c r="G293" s="1">
        <f t="shared" si="238"/>
        <v>10</v>
      </c>
      <c r="H293" s="1">
        <f t="shared" si="239"/>
        <v>10</v>
      </c>
      <c r="I293" s="1">
        <f t="shared" si="240"/>
        <v>20</v>
      </c>
      <c r="J293" s="1">
        <f t="shared" si="241"/>
        <v>-13</v>
      </c>
      <c r="K293" s="4">
        <f t="shared" si="242"/>
        <v>9053.9166666666279</v>
      </c>
      <c r="L293" s="4">
        <f t="shared" si="243"/>
        <v>0.24788272872461678</v>
      </c>
      <c r="M293" s="4">
        <f t="shared" si="244"/>
        <v>174.42975930124521</v>
      </c>
      <c r="N293" s="4">
        <f t="shared" si="245"/>
        <v>11.628650620083015</v>
      </c>
      <c r="O293" s="4">
        <f t="shared" si="246"/>
        <v>13.561983953416348</v>
      </c>
      <c r="P293" s="4">
        <f t="shared" si="247"/>
        <v>13.628650620083015</v>
      </c>
      <c r="Q293" s="4">
        <f t="shared" si="248"/>
        <v>204.42975930124521</v>
      </c>
      <c r="R293" s="4">
        <f t="shared" si="249"/>
        <v>283.35940063883186</v>
      </c>
      <c r="S293" s="4">
        <f t="shared" si="250"/>
        <v>1.6698701690851015E-2</v>
      </c>
      <c r="T293" s="4">
        <f t="shared" si="251"/>
        <v>23.436068634526578</v>
      </c>
      <c r="U293" s="4">
        <f t="shared" si="291"/>
        <v>0.40903656139586042</v>
      </c>
      <c r="V293" s="4">
        <f t="shared" si="252"/>
        <v>-78.929641337586645</v>
      </c>
      <c r="W293" s="4">
        <f t="shared" si="253"/>
        <v>-1.3775821187591082</v>
      </c>
      <c r="X293" s="4">
        <f t="shared" si="254"/>
        <v>-1.3775821187591082</v>
      </c>
      <c r="Y293" s="4">
        <f t="shared" si="255"/>
        <v>-1.3940228084590298</v>
      </c>
      <c r="Z293" s="4">
        <f t="shared" si="256"/>
        <v>-1.3940205848000526</v>
      </c>
      <c r="AA293" s="4">
        <f t="shared" si="257"/>
        <v>-1.4104840003423742</v>
      </c>
      <c r="AB293" s="4">
        <f t="shared" si="258"/>
        <v>-80.814780290347002</v>
      </c>
      <c r="AC293" s="4">
        <f t="shared" si="259"/>
        <v>202.54462034848484</v>
      </c>
      <c r="AD293" s="4">
        <f t="shared" si="260"/>
        <v>3.5350705072829651</v>
      </c>
      <c r="AE293" s="4">
        <f t="shared" si="261"/>
        <v>-1.8851389527603715</v>
      </c>
      <c r="AF293" s="4">
        <f t="shared" si="262"/>
        <v>-7.5405558110414859</v>
      </c>
      <c r="AG293" s="4">
        <f t="shared" si="263"/>
        <v>3.5055085491490923</v>
      </c>
      <c r="AH293" s="4">
        <f t="shared" si="264"/>
        <v>200.85084491327149</v>
      </c>
      <c r="AI293" s="4">
        <f t="shared" si="265"/>
        <v>13.390056327551433</v>
      </c>
      <c r="AJ293" s="4">
        <f t="shared" si="266"/>
        <v>-0.15308633424457849</v>
      </c>
      <c r="AK293" s="4">
        <f t="shared" si="267"/>
        <v>-8.7712008533433927</v>
      </c>
      <c r="AL293" s="4">
        <f t="shared" si="268"/>
        <v>-3.5789143879737253</v>
      </c>
      <c r="AM293" s="4">
        <f t="shared" si="269"/>
        <v>-3.5789143879737253</v>
      </c>
      <c r="AN293" s="4">
        <f t="shared" si="270"/>
        <v>-14.315657551894901</v>
      </c>
      <c r="AO293" s="4">
        <f t="shared" si="271"/>
        <v>-6.7751017408534153</v>
      </c>
      <c r="AP293" s="4">
        <f t="shared" si="272"/>
        <v>4</v>
      </c>
      <c r="AQ293" s="4">
        <f t="shared" si="273"/>
        <v>-10.315657551894901</v>
      </c>
      <c r="AR293" s="4">
        <f t="shared" si="274"/>
        <v>11.828072374135084</v>
      </c>
      <c r="AS293" s="4">
        <f t="shared" si="275"/>
        <v>0.17192762586491561</v>
      </c>
      <c r="AT293" s="4">
        <f t="shared" si="276"/>
        <v>4.5010547197196119E-2</v>
      </c>
      <c r="AU293" s="4">
        <f t="shared" si="277"/>
        <v>0.66264339751815549</v>
      </c>
      <c r="AV293" s="4">
        <f t="shared" si="278"/>
        <v>0.75398352031853288</v>
      </c>
      <c r="AW293" s="4">
        <f t="shared" si="279"/>
        <v>43.200073536668285</v>
      </c>
      <c r="AX293" s="4">
        <f t="shared" si="280"/>
        <v>-3.5058078341480024E-2</v>
      </c>
      <c r="AY293" s="4">
        <f t="shared" si="281"/>
        <v>-0.57362508284287406</v>
      </c>
      <c r="AZ293" s="4">
        <f t="shared" si="282"/>
        <v>-3.0805518680682753</v>
      </c>
      <c r="BA293" s="4">
        <f t="shared" si="283"/>
        <v>-176.50262061145378</v>
      </c>
      <c r="BB293" s="4">
        <f t="shared" si="284"/>
        <v>5.53897651094967</v>
      </c>
      <c r="BC293" s="4">
        <f t="shared" si="285"/>
        <v>6.2890958631854144</v>
      </c>
      <c r="BD293" s="4">
        <f t="shared" si="286"/>
        <v>17.367048885084756</v>
      </c>
      <c r="BE293" s="4">
        <f t="shared" si="287"/>
        <v>78.847352842397981</v>
      </c>
      <c r="BF293" s="4">
        <f t="shared" si="288"/>
        <v>101.15264715760202</v>
      </c>
      <c r="BG293" s="4">
        <f t="shared" si="289"/>
        <v>258.84735284239798</v>
      </c>
    </row>
    <row r="294" spans="1:59" x14ac:dyDescent="0.2">
      <c r="A294" s="3">
        <f t="shared" si="292"/>
        <v>45581</v>
      </c>
      <c r="B294" s="1">
        <f t="shared" si="290"/>
        <v>2024</v>
      </c>
      <c r="C294" s="1">
        <f t="shared" si="293"/>
        <v>10</v>
      </c>
      <c r="D294" s="1">
        <f t="shared" si="294"/>
        <v>16</v>
      </c>
      <c r="E294" s="1">
        <v>12</v>
      </c>
      <c r="F294" s="1">
        <f t="shared" si="237"/>
        <v>2024</v>
      </c>
      <c r="G294" s="1">
        <f t="shared" si="238"/>
        <v>10</v>
      </c>
      <c r="H294" s="1">
        <f t="shared" si="239"/>
        <v>10</v>
      </c>
      <c r="I294" s="1">
        <f t="shared" si="240"/>
        <v>20</v>
      </c>
      <c r="J294" s="1">
        <f t="shared" si="241"/>
        <v>-13</v>
      </c>
      <c r="K294" s="4">
        <f t="shared" si="242"/>
        <v>9054.9166666666279</v>
      </c>
      <c r="L294" s="4">
        <f t="shared" si="243"/>
        <v>0.2479101072324881</v>
      </c>
      <c r="M294" s="4">
        <f t="shared" si="244"/>
        <v>175.41540667321533</v>
      </c>
      <c r="N294" s="4">
        <f t="shared" si="245"/>
        <v>11.694360444881022</v>
      </c>
      <c r="O294" s="4">
        <f t="shared" si="246"/>
        <v>13.627693778214356</v>
      </c>
      <c r="P294" s="4">
        <f t="shared" si="247"/>
        <v>13.694360444881021</v>
      </c>
      <c r="Q294" s="4">
        <f t="shared" si="248"/>
        <v>205.4154066732153</v>
      </c>
      <c r="R294" s="4">
        <f t="shared" si="249"/>
        <v>283.35944718229524</v>
      </c>
      <c r="S294" s="4">
        <f t="shared" si="250"/>
        <v>1.66987005957107E-2</v>
      </c>
      <c r="T294" s="4">
        <f t="shared" si="251"/>
        <v>23.436068278605976</v>
      </c>
      <c r="U294" s="4">
        <f t="shared" si="291"/>
        <v>0.40903655518387405</v>
      </c>
      <c r="V294" s="4">
        <f t="shared" si="252"/>
        <v>-77.94404050907994</v>
      </c>
      <c r="W294" s="4">
        <f t="shared" si="253"/>
        <v>-1.3603801391912822</v>
      </c>
      <c r="X294" s="4">
        <f t="shared" si="254"/>
        <v>-1.3603801391912822</v>
      </c>
      <c r="Y294" s="4">
        <f t="shared" si="255"/>
        <v>-1.3767676910482451</v>
      </c>
      <c r="Z294" s="4">
        <f t="shared" si="256"/>
        <v>-1.3767654886690472</v>
      </c>
      <c r="AA294" s="4">
        <f t="shared" si="257"/>
        <v>-1.3931780368800444</v>
      </c>
      <c r="AB294" s="4">
        <f t="shared" si="258"/>
        <v>-79.823221623547894</v>
      </c>
      <c r="AC294" s="4">
        <f t="shared" si="259"/>
        <v>203.53622555874733</v>
      </c>
      <c r="AD294" s="4">
        <f t="shared" si="260"/>
        <v>3.5523772830819764</v>
      </c>
      <c r="AE294" s="4">
        <f t="shared" si="261"/>
        <v>-1.8791811144679684</v>
      </c>
      <c r="AF294" s="4">
        <f t="shared" si="262"/>
        <v>-7.5167244578718737</v>
      </c>
      <c r="AG294" s="4">
        <f t="shared" si="263"/>
        <v>3.5217819590232193</v>
      </c>
      <c r="AH294" s="4">
        <f t="shared" si="264"/>
        <v>201.78324261734551</v>
      </c>
      <c r="AI294" s="4">
        <f t="shared" si="265"/>
        <v>13.452216174489701</v>
      </c>
      <c r="AJ294" s="4">
        <f t="shared" si="266"/>
        <v>-0.15949867797112249</v>
      </c>
      <c r="AK294" s="4">
        <f t="shared" si="267"/>
        <v>-9.1386010856615556</v>
      </c>
      <c r="AL294" s="4">
        <f t="shared" si="268"/>
        <v>-3.6321640558697936</v>
      </c>
      <c r="AM294" s="4">
        <f t="shared" si="269"/>
        <v>-3.6321640558697936</v>
      </c>
      <c r="AN294" s="4">
        <f t="shared" si="270"/>
        <v>-14.528656223479175</v>
      </c>
      <c r="AO294" s="4">
        <f t="shared" si="271"/>
        <v>-7.0119317656073008</v>
      </c>
      <c r="AP294" s="4">
        <f t="shared" si="272"/>
        <v>4</v>
      </c>
      <c r="AQ294" s="4">
        <f t="shared" si="273"/>
        <v>-10.528656223479175</v>
      </c>
      <c r="AR294" s="4">
        <f t="shared" si="274"/>
        <v>11.824522396275347</v>
      </c>
      <c r="AS294" s="4">
        <f t="shared" si="275"/>
        <v>0.17547760372465504</v>
      </c>
      <c r="AT294" s="4">
        <f t="shared" si="276"/>
        <v>4.5939929227576434E-2</v>
      </c>
      <c r="AU294" s="4">
        <f t="shared" si="277"/>
        <v>0.66264339751815549</v>
      </c>
      <c r="AV294" s="4">
        <f t="shared" si="278"/>
        <v>0.74753388553192268</v>
      </c>
      <c r="AW294" s="4">
        <f t="shared" si="279"/>
        <v>42.830536683994765</v>
      </c>
      <c r="AX294" s="4">
        <f t="shared" si="280"/>
        <v>-3.5745319734526E-2</v>
      </c>
      <c r="AY294" s="4">
        <f t="shared" si="281"/>
        <v>-0.57705809428919919</v>
      </c>
      <c r="AZ294" s="4">
        <f t="shared" si="282"/>
        <v>-3.0797276420717292</v>
      </c>
      <c r="BA294" s="4">
        <f t="shared" si="283"/>
        <v>-176.45539594048671</v>
      </c>
      <c r="BB294" s="4">
        <f t="shared" si="284"/>
        <v>5.519238655906503</v>
      </c>
      <c r="BC294" s="4">
        <f t="shared" si="285"/>
        <v>6.3052837403688438</v>
      </c>
      <c r="BD294" s="4">
        <f t="shared" si="286"/>
        <v>17.343761052181851</v>
      </c>
      <c r="BE294" s="4">
        <f t="shared" si="287"/>
        <v>78.377762660278563</v>
      </c>
      <c r="BF294" s="4">
        <f t="shared" si="288"/>
        <v>101.62223733972144</v>
      </c>
      <c r="BG294" s="4">
        <f t="shared" si="289"/>
        <v>258.37776266027856</v>
      </c>
    </row>
    <row r="295" spans="1:59" x14ac:dyDescent="0.2">
      <c r="A295" s="3">
        <f t="shared" si="292"/>
        <v>45582</v>
      </c>
      <c r="B295" s="1">
        <f t="shared" si="290"/>
        <v>2024</v>
      </c>
      <c r="C295" s="1">
        <f t="shared" si="293"/>
        <v>10</v>
      </c>
      <c r="D295" s="1">
        <f t="shared" si="294"/>
        <v>17</v>
      </c>
      <c r="E295" s="1">
        <v>12</v>
      </c>
      <c r="F295" s="1">
        <f t="shared" si="237"/>
        <v>2024</v>
      </c>
      <c r="G295" s="1">
        <f t="shared" si="238"/>
        <v>10</v>
      </c>
      <c r="H295" s="1">
        <f t="shared" si="239"/>
        <v>10</v>
      </c>
      <c r="I295" s="1">
        <f t="shared" si="240"/>
        <v>20</v>
      </c>
      <c r="J295" s="1">
        <f t="shared" si="241"/>
        <v>-13</v>
      </c>
      <c r="K295" s="4">
        <f t="shared" si="242"/>
        <v>9055.9166666666279</v>
      </c>
      <c r="L295" s="4">
        <f t="shared" si="243"/>
        <v>0.24793748574035943</v>
      </c>
      <c r="M295" s="4">
        <f t="shared" si="244"/>
        <v>176.40105404471979</v>
      </c>
      <c r="N295" s="4">
        <f t="shared" si="245"/>
        <v>11.760070269647986</v>
      </c>
      <c r="O295" s="4">
        <f t="shared" si="246"/>
        <v>13.69340360298132</v>
      </c>
      <c r="P295" s="4">
        <f t="shared" si="247"/>
        <v>13.760070269647986</v>
      </c>
      <c r="Q295" s="4">
        <f t="shared" si="248"/>
        <v>206.40105404471979</v>
      </c>
      <c r="R295" s="4">
        <f t="shared" si="249"/>
        <v>283.35949372575863</v>
      </c>
      <c r="S295" s="4">
        <f t="shared" si="250"/>
        <v>1.6698699500570385E-2</v>
      </c>
      <c r="T295" s="4">
        <f t="shared" si="251"/>
        <v>23.436067922685375</v>
      </c>
      <c r="U295" s="4">
        <f t="shared" si="291"/>
        <v>0.40903654897188768</v>
      </c>
      <c r="V295" s="4">
        <f t="shared" si="252"/>
        <v>-76.95843968103884</v>
      </c>
      <c r="W295" s="4">
        <f t="shared" si="253"/>
        <v>-1.3431781596315824</v>
      </c>
      <c r="X295" s="4">
        <f t="shared" si="254"/>
        <v>-1.3431781596315824</v>
      </c>
      <c r="Y295" s="4">
        <f t="shared" si="255"/>
        <v>-1.3595076762558529</v>
      </c>
      <c r="Z295" s="4">
        <f t="shared" si="256"/>
        <v>-1.3595054969832352</v>
      </c>
      <c r="AA295" s="4">
        <f t="shared" si="257"/>
        <v>-1.3758622520437134</v>
      </c>
      <c r="AB295" s="4">
        <f t="shared" si="258"/>
        <v>-78.831100233469499</v>
      </c>
      <c r="AC295" s="4">
        <f t="shared" si="259"/>
        <v>204.52839349228913</v>
      </c>
      <c r="AD295" s="4">
        <f t="shared" si="260"/>
        <v>3.5696938802549889</v>
      </c>
      <c r="AE295" s="4">
        <f t="shared" si="261"/>
        <v>-1.8726605524306592</v>
      </c>
      <c r="AF295" s="4">
        <f t="shared" si="262"/>
        <v>-7.4906422097226368</v>
      </c>
      <c r="AG295" s="4">
        <f t="shared" si="263"/>
        <v>3.5380981299317771</v>
      </c>
      <c r="AH295" s="4">
        <f t="shared" si="264"/>
        <v>202.71809034821999</v>
      </c>
      <c r="AI295" s="4">
        <f t="shared" si="265"/>
        <v>13.514539356547999</v>
      </c>
      <c r="AJ295" s="4">
        <f t="shared" si="266"/>
        <v>-0.16587301365335239</v>
      </c>
      <c r="AK295" s="4">
        <f t="shared" si="267"/>
        <v>-9.5038236174529729</v>
      </c>
      <c r="AL295" s="4">
        <f t="shared" si="268"/>
        <v>-3.6829636964997974</v>
      </c>
      <c r="AM295" s="4">
        <f t="shared" si="269"/>
        <v>-3.6829636964997974</v>
      </c>
      <c r="AN295" s="4">
        <f t="shared" si="270"/>
        <v>-14.73185478599919</v>
      </c>
      <c r="AO295" s="4">
        <f t="shared" si="271"/>
        <v>-7.2412125762765527</v>
      </c>
      <c r="AP295" s="4">
        <f t="shared" si="272"/>
        <v>4</v>
      </c>
      <c r="AQ295" s="4">
        <f t="shared" si="273"/>
        <v>-10.73185478599919</v>
      </c>
      <c r="AR295" s="4">
        <f t="shared" si="274"/>
        <v>11.821135753566681</v>
      </c>
      <c r="AS295" s="4">
        <f t="shared" si="275"/>
        <v>0.17886424643332077</v>
      </c>
      <c r="AT295" s="4">
        <f t="shared" si="276"/>
        <v>4.6826550215399575E-2</v>
      </c>
      <c r="AU295" s="4">
        <f t="shared" si="277"/>
        <v>0.66264339751815549</v>
      </c>
      <c r="AV295" s="4">
        <f t="shared" si="278"/>
        <v>0.74112394634463252</v>
      </c>
      <c r="AW295" s="4">
        <f t="shared" si="279"/>
        <v>42.463274221627522</v>
      </c>
      <c r="AX295" s="4">
        <f t="shared" si="280"/>
        <v>-3.6396589205139954E-2</v>
      </c>
      <c r="AY295" s="4">
        <f t="shared" si="281"/>
        <v>-0.58044770724459893</v>
      </c>
      <c r="AZ295" s="4">
        <f t="shared" si="282"/>
        <v>-3.078970303311932</v>
      </c>
      <c r="BA295" s="4">
        <f t="shared" si="283"/>
        <v>-176.41200362588867</v>
      </c>
      <c r="BB295" s="4">
        <f t="shared" si="284"/>
        <v>5.4995645578774806</v>
      </c>
      <c r="BC295" s="4">
        <f t="shared" si="285"/>
        <v>6.3215711956892005</v>
      </c>
      <c r="BD295" s="4">
        <f t="shared" si="286"/>
        <v>17.320700311444163</v>
      </c>
      <c r="BE295" s="4">
        <f t="shared" si="287"/>
        <v>77.910651087005292</v>
      </c>
      <c r="BF295" s="4">
        <f t="shared" si="288"/>
        <v>102.08934891299471</v>
      </c>
      <c r="BG295" s="4">
        <f t="shared" si="289"/>
        <v>257.91065108700531</v>
      </c>
    </row>
    <row r="296" spans="1:59" x14ac:dyDescent="0.2">
      <c r="A296" s="3">
        <f t="shared" si="292"/>
        <v>45583</v>
      </c>
      <c r="B296" s="1">
        <f t="shared" si="290"/>
        <v>2024</v>
      </c>
      <c r="C296" s="1">
        <f t="shared" si="293"/>
        <v>10</v>
      </c>
      <c r="D296" s="1">
        <f t="shared" si="294"/>
        <v>18</v>
      </c>
      <c r="E296" s="1">
        <v>12</v>
      </c>
      <c r="F296" s="1">
        <f t="shared" si="237"/>
        <v>2024</v>
      </c>
      <c r="G296" s="1">
        <f t="shared" si="238"/>
        <v>10</v>
      </c>
      <c r="H296" s="1">
        <f t="shared" si="239"/>
        <v>10</v>
      </c>
      <c r="I296" s="1">
        <f t="shared" si="240"/>
        <v>20</v>
      </c>
      <c r="J296" s="1">
        <f t="shared" si="241"/>
        <v>-13</v>
      </c>
      <c r="K296" s="4">
        <f t="shared" si="242"/>
        <v>9056.9166666666279</v>
      </c>
      <c r="L296" s="4">
        <f t="shared" si="243"/>
        <v>0.24796486424823075</v>
      </c>
      <c r="M296" s="4">
        <f t="shared" si="244"/>
        <v>177.38670141622424</v>
      </c>
      <c r="N296" s="4">
        <f t="shared" si="245"/>
        <v>11.825780094414949</v>
      </c>
      <c r="O296" s="4">
        <f t="shared" si="246"/>
        <v>13.759113427748282</v>
      </c>
      <c r="P296" s="4">
        <f t="shared" si="247"/>
        <v>13.825780094414949</v>
      </c>
      <c r="Q296" s="4">
        <f t="shared" si="248"/>
        <v>207.38670141622424</v>
      </c>
      <c r="R296" s="4">
        <f t="shared" si="249"/>
        <v>283.35954026922195</v>
      </c>
      <c r="S296" s="4">
        <f t="shared" si="250"/>
        <v>1.6698698405430069E-2</v>
      </c>
      <c r="T296" s="4">
        <f t="shared" si="251"/>
        <v>23.436067566764773</v>
      </c>
      <c r="U296" s="4">
        <f t="shared" si="291"/>
        <v>0.40903654275990131</v>
      </c>
      <c r="V296" s="4">
        <f t="shared" si="252"/>
        <v>-75.972838852997711</v>
      </c>
      <c r="W296" s="4">
        <f t="shared" si="253"/>
        <v>-1.3259761800718823</v>
      </c>
      <c r="X296" s="4">
        <f t="shared" si="254"/>
        <v>-1.3259761800718823</v>
      </c>
      <c r="Y296" s="4">
        <f t="shared" si="255"/>
        <v>-1.3422427773061207</v>
      </c>
      <c r="Z296" s="4">
        <f t="shared" si="256"/>
        <v>-1.3422406229209132</v>
      </c>
      <c r="AA296" s="4">
        <f t="shared" si="257"/>
        <v>-1.3585366695048147</v>
      </c>
      <c r="AB296" s="4">
        <f t="shared" si="258"/>
        <v>-77.838417476385047</v>
      </c>
      <c r="AC296" s="4">
        <f t="shared" si="259"/>
        <v>205.52112279283691</v>
      </c>
      <c r="AD296" s="4">
        <f t="shared" si="260"/>
        <v>3.587020275130568</v>
      </c>
      <c r="AE296" s="4">
        <f t="shared" si="261"/>
        <v>-1.8655786233873357</v>
      </c>
      <c r="AF296" s="4">
        <f t="shared" si="262"/>
        <v>-7.4623144935493428</v>
      </c>
      <c r="AG296" s="4">
        <f t="shared" si="263"/>
        <v>3.5544583026118293</v>
      </c>
      <c r="AH296" s="4">
        <f t="shared" si="264"/>
        <v>203.65545919489222</v>
      </c>
      <c r="AI296" s="4">
        <f t="shared" si="265"/>
        <v>13.577030612992814</v>
      </c>
      <c r="AJ296" s="4">
        <f t="shared" si="266"/>
        <v>-0.17220747427243158</v>
      </c>
      <c r="AK296" s="4">
        <f t="shared" si="267"/>
        <v>-9.866761476418036</v>
      </c>
      <c r="AL296" s="4">
        <f t="shared" si="268"/>
        <v>-3.7312422213320247</v>
      </c>
      <c r="AM296" s="4">
        <f t="shared" si="269"/>
        <v>-3.7312422213320247</v>
      </c>
      <c r="AN296" s="4">
        <f t="shared" si="270"/>
        <v>-14.924968885328099</v>
      </c>
      <c r="AO296" s="4">
        <f t="shared" si="271"/>
        <v>-7.4626543917787558</v>
      </c>
      <c r="AP296" s="4">
        <f t="shared" si="272"/>
        <v>4</v>
      </c>
      <c r="AQ296" s="4">
        <f t="shared" si="273"/>
        <v>-10.924968885328099</v>
      </c>
      <c r="AR296" s="4">
        <f t="shared" si="274"/>
        <v>11.817917185244532</v>
      </c>
      <c r="AS296" s="4">
        <f t="shared" si="275"/>
        <v>0.18208281475546784</v>
      </c>
      <c r="AT296" s="4">
        <f t="shared" si="276"/>
        <v>4.7669169431727415E-2</v>
      </c>
      <c r="AU296" s="4">
        <f t="shared" si="277"/>
        <v>0.66264339751815549</v>
      </c>
      <c r="AV296" s="4">
        <f t="shared" si="278"/>
        <v>0.73475571095217396</v>
      </c>
      <c r="AW296" s="4">
        <f t="shared" si="279"/>
        <v>42.098401210693808</v>
      </c>
      <c r="AX296" s="4">
        <f t="shared" si="280"/>
        <v>-3.7011000765248228E-2</v>
      </c>
      <c r="AY296" s="4">
        <f t="shared" si="281"/>
        <v>-0.58379329845546546</v>
      </c>
      <c r="AZ296" s="4">
        <f t="shared" si="282"/>
        <v>-3.07827994549725</v>
      </c>
      <c r="BA296" s="4">
        <f t="shared" si="283"/>
        <v>-176.37244903675349</v>
      </c>
      <c r="BB296" s="4">
        <f t="shared" si="284"/>
        <v>5.479958616008676</v>
      </c>
      <c r="BC296" s="4">
        <f t="shared" si="285"/>
        <v>6.3379585692358562</v>
      </c>
      <c r="BD296" s="4">
        <f t="shared" si="286"/>
        <v>17.297875801253209</v>
      </c>
      <c r="BE296" s="4">
        <f t="shared" si="287"/>
        <v>77.446146973271809</v>
      </c>
      <c r="BF296" s="4">
        <f t="shared" si="288"/>
        <v>102.55385302672819</v>
      </c>
      <c r="BG296" s="4">
        <f t="shared" si="289"/>
        <v>257.44614697327182</v>
      </c>
    </row>
    <row r="297" spans="1:59" x14ac:dyDescent="0.2">
      <c r="A297" s="3">
        <f t="shared" si="292"/>
        <v>45584</v>
      </c>
      <c r="B297" s="1">
        <f t="shared" si="290"/>
        <v>2024</v>
      </c>
      <c r="C297" s="1">
        <f t="shared" si="293"/>
        <v>10</v>
      </c>
      <c r="D297" s="1">
        <f t="shared" si="294"/>
        <v>19</v>
      </c>
      <c r="E297" s="1">
        <v>12</v>
      </c>
      <c r="F297" s="1">
        <f t="shared" si="237"/>
        <v>2024</v>
      </c>
      <c r="G297" s="1">
        <f t="shared" si="238"/>
        <v>10</v>
      </c>
      <c r="H297" s="1">
        <f t="shared" si="239"/>
        <v>10</v>
      </c>
      <c r="I297" s="1">
        <f t="shared" si="240"/>
        <v>20</v>
      </c>
      <c r="J297" s="1">
        <f t="shared" si="241"/>
        <v>-13</v>
      </c>
      <c r="K297" s="4">
        <f t="shared" si="242"/>
        <v>9057.9166666666279</v>
      </c>
      <c r="L297" s="4">
        <f t="shared" si="243"/>
        <v>0.24799224275610207</v>
      </c>
      <c r="M297" s="4">
        <f t="shared" si="244"/>
        <v>178.37234878819436</v>
      </c>
      <c r="N297" s="4">
        <f t="shared" si="245"/>
        <v>11.891489919212956</v>
      </c>
      <c r="O297" s="4">
        <f t="shared" si="246"/>
        <v>13.82482325254629</v>
      </c>
      <c r="P297" s="4">
        <f t="shared" si="247"/>
        <v>13.891489919212958</v>
      </c>
      <c r="Q297" s="4">
        <f t="shared" si="248"/>
        <v>208.37234878819436</v>
      </c>
      <c r="R297" s="4">
        <f t="shared" si="249"/>
        <v>283.35958681268534</v>
      </c>
      <c r="S297" s="4">
        <f t="shared" si="250"/>
        <v>1.6698697310289754E-2</v>
      </c>
      <c r="T297" s="4">
        <f t="shared" si="251"/>
        <v>23.436067210844168</v>
      </c>
      <c r="U297" s="4">
        <f t="shared" si="291"/>
        <v>0.40903653654791483</v>
      </c>
      <c r="V297" s="4">
        <f t="shared" si="252"/>
        <v>-74.987238024490978</v>
      </c>
      <c r="W297" s="4">
        <f t="shared" si="253"/>
        <v>-1.3087742005040559</v>
      </c>
      <c r="X297" s="4">
        <f t="shared" si="254"/>
        <v>-1.3087742005040559</v>
      </c>
      <c r="Y297" s="4">
        <f t="shared" si="255"/>
        <v>-1.3249730089270886</v>
      </c>
      <c r="Z297" s="4">
        <f t="shared" si="256"/>
        <v>-1.3249708811605037</v>
      </c>
      <c r="AA297" s="4">
        <f t="shared" si="257"/>
        <v>-1.3412013159688838</v>
      </c>
      <c r="AB297" s="4">
        <f t="shared" si="258"/>
        <v>-76.845174882409026</v>
      </c>
      <c r="AC297" s="4">
        <f t="shared" si="259"/>
        <v>206.51441193027631</v>
      </c>
      <c r="AD297" s="4">
        <f t="shared" si="260"/>
        <v>3.6043564410031799</v>
      </c>
      <c r="AE297" s="4">
        <f t="shared" si="261"/>
        <v>-1.8579368579180482</v>
      </c>
      <c r="AF297" s="4">
        <f t="shared" si="262"/>
        <v>-7.4317474316721928</v>
      </c>
      <c r="AG297" s="4">
        <f t="shared" si="263"/>
        <v>3.5708636913731109</v>
      </c>
      <c r="AH297" s="4">
        <f t="shared" si="264"/>
        <v>204.59541873218501</v>
      </c>
      <c r="AI297" s="4">
        <f t="shared" si="265"/>
        <v>13.639694582145667</v>
      </c>
      <c r="AJ297" s="4">
        <f t="shared" si="266"/>
        <v>-0.1785001834453834</v>
      </c>
      <c r="AK297" s="4">
        <f t="shared" si="267"/>
        <v>-10.227307153731434</v>
      </c>
      <c r="AL297" s="4">
        <f t="shared" si="268"/>
        <v>-3.7769300560093484</v>
      </c>
      <c r="AM297" s="4">
        <f t="shared" si="269"/>
        <v>-3.7769300560093484</v>
      </c>
      <c r="AN297" s="4">
        <f t="shared" si="270"/>
        <v>-15.107720224037394</v>
      </c>
      <c r="AO297" s="4">
        <f t="shared" si="271"/>
        <v>-7.6759727923652008</v>
      </c>
      <c r="AP297" s="4">
        <f t="shared" si="272"/>
        <v>4</v>
      </c>
      <c r="AQ297" s="4">
        <f t="shared" si="273"/>
        <v>-11.107720224037394</v>
      </c>
      <c r="AR297" s="4">
        <f t="shared" si="274"/>
        <v>11.814871329599377</v>
      </c>
      <c r="AS297" s="4">
        <f t="shared" si="275"/>
        <v>0.18512867040062275</v>
      </c>
      <c r="AT297" s="4">
        <f t="shared" si="276"/>
        <v>4.8466572574953549E-2</v>
      </c>
      <c r="AU297" s="4">
        <f t="shared" si="277"/>
        <v>0.66264339751815549</v>
      </c>
      <c r="AV297" s="4">
        <f t="shared" si="278"/>
        <v>0.72843119018742142</v>
      </c>
      <c r="AW297" s="4">
        <f t="shared" si="279"/>
        <v>41.73603286343063</v>
      </c>
      <c r="AX297" s="4">
        <f t="shared" si="280"/>
        <v>-3.7587704613895816E-2</v>
      </c>
      <c r="AY297" s="4">
        <f t="shared" si="281"/>
        <v>-0.58709426870930592</v>
      </c>
      <c r="AZ297" s="4">
        <f t="shared" si="282"/>
        <v>-3.0776566292501872</v>
      </c>
      <c r="BA297" s="4">
        <f t="shared" si="283"/>
        <v>-176.33673564649487</v>
      </c>
      <c r="BB297" s="4">
        <f t="shared" si="284"/>
        <v>5.4604253761534487</v>
      </c>
      <c r="BC297" s="4">
        <f t="shared" si="285"/>
        <v>6.3544459534459286</v>
      </c>
      <c r="BD297" s="4">
        <f t="shared" si="286"/>
        <v>17.275296705752826</v>
      </c>
      <c r="BE297" s="4">
        <f t="shared" si="287"/>
        <v>76.984380516262121</v>
      </c>
      <c r="BF297" s="4">
        <f t="shared" si="288"/>
        <v>103.01561948373788</v>
      </c>
      <c r="BG297" s="4">
        <f t="shared" si="289"/>
        <v>256.98438051626215</v>
      </c>
    </row>
    <row r="298" spans="1:59" x14ac:dyDescent="0.2">
      <c r="A298" s="3">
        <f t="shared" si="292"/>
        <v>45585</v>
      </c>
      <c r="B298" s="1">
        <f t="shared" si="290"/>
        <v>2024</v>
      </c>
      <c r="C298" s="1">
        <f t="shared" si="293"/>
        <v>10</v>
      </c>
      <c r="D298" s="1">
        <f t="shared" si="294"/>
        <v>20</v>
      </c>
      <c r="E298" s="1">
        <v>12</v>
      </c>
      <c r="F298" s="1">
        <f t="shared" si="237"/>
        <v>2024</v>
      </c>
      <c r="G298" s="1">
        <f t="shared" si="238"/>
        <v>10</v>
      </c>
      <c r="H298" s="1">
        <f t="shared" si="239"/>
        <v>10</v>
      </c>
      <c r="I298" s="1">
        <f t="shared" si="240"/>
        <v>20</v>
      </c>
      <c r="J298" s="1">
        <f t="shared" si="241"/>
        <v>-13</v>
      </c>
      <c r="K298" s="4">
        <f t="shared" si="242"/>
        <v>9058.9166666666279</v>
      </c>
      <c r="L298" s="4">
        <f t="shared" si="243"/>
        <v>0.24801962126397339</v>
      </c>
      <c r="M298" s="4">
        <f t="shared" si="244"/>
        <v>179.35799615923315</v>
      </c>
      <c r="N298" s="4">
        <f t="shared" si="245"/>
        <v>11.957199743948877</v>
      </c>
      <c r="O298" s="4">
        <f t="shared" si="246"/>
        <v>13.89053307728221</v>
      </c>
      <c r="P298" s="4">
        <f t="shared" si="247"/>
        <v>13.957199743948877</v>
      </c>
      <c r="Q298" s="4">
        <f t="shared" si="248"/>
        <v>209.35799615923315</v>
      </c>
      <c r="R298" s="4">
        <f t="shared" si="249"/>
        <v>283.35963335614872</v>
      </c>
      <c r="S298" s="4">
        <f t="shared" si="250"/>
        <v>1.6698696215149439E-2</v>
      </c>
      <c r="T298" s="4">
        <f t="shared" si="251"/>
        <v>23.436066854923567</v>
      </c>
      <c r="U298" s="4">
        <f t="shared" si="291"/>
        <v>0.40903653033592846</v>
      </c>
      <c r="V298" s="4">
        <f t="shared" si="252"/>
        <v>-74.001637196915567</v>
      </c>
      <c r="W298" s="4">
        <f t="shared" si="253"/>
        <v>-1.291572220952484</v>
      </c>
      <c r="X298" s="4">
        <f t="shared" si="254"/>
        <v>-1.291572220952484</v>
      </c>
      <c r="Y298" s="4">
        <f t="shared" si="255"/>
        <v>-1.307698387383581</v>
      </c>
      <c r="Z298" s="4">
        <f t="shared" si="256"/>
        <v>-1.3076962879136915</v>
      </c>
      <c r="AA298" s="4">
        <f t="shared" si="257"/>
        <v>-1.3238562212126495</v>
      </c>
      <c r="AB298" s="4">
        <f t="shared" si="258"/>
        <v>-75.851374157622303</v>
      </c>
      <c r="AC298" s="4">
        <f t="shared" si="259"/>
        <v>207.50825919852642</v>
      </c>
      <c r="AD298" s="4">
        <f t="shared" si="260"/>
        <v>3.6217023480960955</v>
      </c>
      <c r="AE298" s="4">
        <f t="shared" si="261"/>
        <v>-1.8497369607067355</v>
      </c>
      <c r="AF298" s="4">
        <f t="shared" si="262"/>
        <v>-7.3989478428269422</v>
      </c>
      <c r="AG298" s="4">
        <f t="shared" si="263"/>
        <v>3.587315482460284</v>
      </c>
      <c r="AH298" s="4">
        <f t="shared" si="264"/>
        <v>205.53803692691096</v>
      </c>
      <c r="AI298" s="4">
        <f t="shared" si="265"/>
        <v>13.702535795127398</v>
      </c>
      <c r="AJ298" s="4">
        <f t="shared" si="266"/>
        <v>-0.18474925562883615</v>
      </c>
      <c r="AK298" s="4">
        <f t="shared" si="267"/>
        <v>-10.585352615715879</v>
      </c>
      <c r="AL298" s="4">
        <f t="shared" si="268"/>
        <v>-3.8199592323221907</v>
      </c>
      <c r="AM298" s="4">
        <f t="shared" si="269"/>
        <v>-3.8199592323221907</v>
      </c>
      <c r="AN298" s="4">
        <f t="shared" si="270"/>
        <v>-15.279836929288763</v>
      </c>
      <c r="AO298" s="4">
        <f t="shared" si="271"/>
        <v>-7.8808890864618206</v>
      </c>
      <c r="AP298" s="4">
        <f t="shared" si="272"/>
        <v>4</v>
      </c>
      <c r="AQ298" s="4">
        <f t="shared" si="273"/>
        <v>-11.279836929288763</v>
      </c>
      <c r="AR298" s="4">
        <f t="shared" si="274"/>
        <v>11.812002717845187</v>
      </c>
      <c r="AS298" s="4">
        <f t="shared" si="275"/>
        <v>0.18799728215481259</v>
      </c>
      <c r="AT298" s="4">
        <f t="shared" si="276"/>
        <v>4.9217573376033899E-2</v>
      </c>
      <c r="AU298" s="4">
        <f t="shared" si="277"/>
        <v>0.66264339751815549</v>
      </c>
      <c r="AV298" s="4">
        <f t="shared" si="278"/>
        <v>0.72215239685416288</v>
      </c>
      <c r="AW298" s="4">
        <f t="shared" si="279"/>
        <v>41.376284505000044</v>
      </c>
      <c r="AX298" s="4">
        <f t="shared" si="280"/>
        <v>-3.8125888265994855E-2</v>
      </c>
      <c r="AY298" s="4">
        <f t="shared" si="281"/>
        <v>-0.59035004256409707</v>
      </c>
      <c r="AZ298" s="4">
        <f t="shared" si="282"/>
        <v>-3.0771003821366971</v>
      </c>
      <c r="BA298" s="4">
        <f t="shared" si="283"/>
        <v>-176.30486503452556</v>
      </c>
      <c r="BB298" s="4">
        <f t="shared" si="284"/>
        <v>5.4409695355391001</v>
      </c>
      <c r="BC298" s="4">
        <f t="shared" si="285"/>
        <v>6.3710331823060873</v>
      </c>
      <c r="BD298" s="4">
        <f t="shared" si="286"/>
        <v>17.252972253384286</v>
      </c>
      <c r="BE298" s="4">
        <f t="shared" si="287"/>
        <v>76.525483275592578</v>
      </c>
      <c r="BF298" s="4">
        <f t="shared" si="288"/>
        <v>103.47451672440742</v>
      </c>
      <c r="BG298" s="4">
        <f t="shared" si="289"/>
        <v>256.52548327559259</v>
      </c>
    </row>
    <row r="299" spans="1:59" x14ac:dyDescent="0.2">
      <c r="A299" s="3">
        <f t="shared" si="292"/>
        <v>45586</v>
      </c>
      <c r="B299" s="1">
        <f t="shared" si="290"/>
        <v>2024</v>
      </c>
      <c r="C299" s="1">
        <f t="shared" si="293"/>
        <v>10</v>
      </c>
      <c r="D299" s="1">
        <f t="shared" si="294"/>
        <v>21</v>
      </c>
      <c r="E299" s="1">
        <v>12</v>
      </c>
      <c r="F299" s="1">
        <f t="shared" si="237"/>
        <v>2024</v>
      </c>
      <c r="G299" s="1">
        <f t="shared" si="238"/>
        <v>10</v>
      </c>
      <c r="H299" s="1">
        <f t="shared" si="239"/>
        <v>10</v>
      </c>
      <c r="I299" s="1">
        <f t="shared" si="240"/>
        <v>20</v>
      </c>
      <c r="J299" s="1">
        <f t="shared" si="241"/>
        <v>-13</v>
      </c>
      <c r="K299" s="4">
        <f t="shared" si="242"/>
        <v>9059.9166666666279</v>
      </c>
      <c r="L299" s="4">
        <f t="shared" si="243"/>
        <v>0.24804699977184472</v>
      </c>
      <c r="M299" s="4">
        <f t="shared" si="244"/>
        <v>180.34364353073761</v>
      </c>
      <c r="N299" s="4">
        <f t="shared" si="245"/>
        <v>12.022909568715841</v>
      </c>
      <c r="O299" s="4">
        <f t="shared" si="246"/>
        <v>13.956242902049175</v>
      </c>
      <c r="P299" s="4">
        <f t="shared" si="247"/>
        <v>14.022909568715839</v>
      </c>
      <c r="Q299" s="4">
        <f t="shared" si="248"/>
        <v>210.34364353073758</v>
      </c>
      <c r="R299" s="4">
        <f t="shared" si="249"/>
        <v>283.3596798996121</v>
      </c>
      <c r="S299" s="4">
        <f t="shared" si="250"/>
        <v>1.6698695120009124E-2</v>
      </c>
      <c r="T299" s="4">
        <f t="shared" si="251"/>
        <v>23.436066499002965</v>
      </c>
      <c r="U299" s="4">
        <f t="shared" si="291"/>
        <v>0.40903652412394209</v>
      </c>
      <c r="V299" s="4">
        <f t="shared" si="252"/>
        <v>-73.016036368874524</v>
      </c>
      <c r="W299" s="4">
        <f t="shared" si="253"/>
        <v>-1.2743702413927853</v>
      </c>
      <c r="X299" s="4">
        <f t="shared" si="254"/>
        <v>-1.2743702413927853</v>
      </c>
      <c r="Y299" s="4">
        <f t="shared" si="255"/>
        <v>-1.2904189303954599</v>
      </c>
      <c r="Z299" s="4">
        <f t="shared" si="256"/>
        <v>-1.290416860843806</v>
      </c>
      <c r="AA299" s="4">
        <f t="shared" si="257"/>
        <v>-1.3065014180053773</v>
      </c>
      <c r="AB299" s="4">
        <f t="shared" si="258"/>
        <v>-74.857017179565503</v>
      </c>
      <c r="AC299" s="4">
        <f t="shared" si="259"/>
        <v>208.5026627200466</v>
      </c>
      <c r="AD299" s="4">
        <f t="shared" si="260"/>
        <v>3.6390579636400493</v>
      </c>
      <c r="AE299" s="4">
        <f t="shared" si="261"/>
        <v>-1.8409808106909793</v>
      </c>
      <c r="AF299" s="4">
        <f t="shared" si="262"/>
        <v>-7.3639232427639172</v>
      </c>
      <c r="AG299" s="4">
        <f t="shared" si="263"/>
        <v>3.6038148324848556</v>
      </c>
      <c r="AH299" s="4">
        <f t="shared" si="264"/>
        <v>206.48338004802798</v>
      </c>
      <c r="AI299" s="4">
        <f t="shared" si="265"/>
        <v>13.765558669868533</v>
      </c>
      <c r="AJ299" s="4">
        <f t="shared" si="266"/>
        <v>-0.19095279640358956</v>
      </c>
      <c r="AK299" s="4">
        <f t="shared" si="267"/>
        <v>-10.940789320146566</v>
      </c>
      <c r="AL299" s="4">
        <f t="shared" si="268"/>
        <v>-3.8602634827095983</v>
      </c>
      <c r="AM299" s="4">
        <f t="shared" si="269"/>
        <v>-3.8602634827095983</v>
      </c>
      <c r="AN299" s="4">
        <f t="shared" si="270"/>
        <v>-15.441053930838393</v>
      </c>
      <c r="AO299" s="4">
        <f t="shared" si="271"/>
        <v>-8.077130688074476</v>
      </c>
      <c r="AP299" s="4">
        <f t="shared" si="272"/>
        <v>4</v>
      </c>
      <c r="AQ299" s="4">
        <f t="shared" si="273"/>
        <v>-11.441053930838393</v>
      </c>
      <c r="AR299" s="4">
        <f t="shared" si="274"/>
        <v>11.80931576781936</v>
      </c>
      <c r="AS299" s="4">
        <f t="shared" si="275"/>
        <v>0.1906842321806419</v>
      </c>
      <c r="AT299" s="4">
        <f t="shared" si="276"/>
        <v>4.9921015247842919E-2</v>
      </c>
      <c r="AU299" s="4">
        <f t="shared" si="277"/>
        <v>0.66264339751815549</v>
      </c>
      <c r="AV299" s="4">
        <f t="shared" si="278"/>
        <v>0.71592134499524185</v>
      </c>
      <c r="AW299" s="4">
        <f t="shared" si="279"/>
        <v>41.019271531556718</v>
      </c>
      <c r="AX299" s="4">
        <f t="shared" si="280"/>
        <v>-3.8624777645388131E-2</v>
      </c>
      <c r="AY299" s="4">
        <f t="shared" si="281"/>
        <v>-0.59356006807747808</v>
      </c>
      <c r="AZ299" s="4">
        <f t="shared" si="282"/>
        <v>-3.0766111986659417</v>
      </c>
      <c r="BA299" s="4">
        <f t="shared" si="283"/>
        <v>-176.2768368862437</v>
      </c>
      <c r="BB299" s="4">
        <f t="shared" si="284"/>
        <v>5.4215959471155504</v>
      </c>
      <c r="BC299" s="4">
        <f t="shared" si="285"/>
        <v>6.3877198207038095</v>
      </c>
      <c r="BD299" s="4">
        <f t="shared" si="286"/>
        <v>17.230911714934912</v>
      </c>
      <c r="BE299" s="4">
        <f t="shared" si="287"/>
        <v>76.069588183072085</v>
      </c>
      <c r="BF299" s="4">
        <f t="shared" si="288"/>
        <v>103.93041181692791</v>
      </c>
      <c r="BG299" s="4">
        <f t="shared" si="289"/>
        <v>256.06958818307209</v>
      </c>
    </row>
    <row r="300" spans="1:59" x14ac:dyDescent="0.2">
      <c r="A300" s="3">
        <f t="shared" si="292"/>
        <v>45587</v>
      </c>
      <c r="B300" s="1">
        <f t="shared" si="290"/>
        <v>2024</v>
      </c>
      <c r="C300" s="1">
        <f t="shared" si="293"/>
        <v>10</v>
      </c>
      <c r="D300" s="1">
        <f t="shared" si="294"/>
        <v>22</v>
      </c>
      <c r="E300" s="1">
        <v>12</v>
      </c>
      <c r="F300" s="1">
        <f t="shared" si="237"/>
        <v>2024</v>
      </c>
      <c r="G300" s="1">
        <f t="shared" si="238"/>
        <v>10</v>
      </c>
      <c r="H300" s="1">
        <f t="shared" si="239"/>
        <v>10</v>
      </c>
      <c r="I300" s="1">
        <f t="shared" si="240"/>
        <v>20</v>
      </c>
      <c r="J300" s="1">
        <f t="shared" si="241"/>
        <v>-13</v>
      </c>
      <c r="K300" s="4">
        <f t="shared" si="242"/>
        <v>9060.9166666666279</v>
      </c>
      <c r="L300" s="4">
        <f t="shared" si="243"/>
        <v>0.24807437827971604</v>
      </c>
      <c r="M300" s="4">
        <f t="shared" si="244"/>
        <v>181.32929090224206</v>
      </c>
      <c r="N300" s="4">
        <f t="shared" si="245"/>
        <v>12.088619393482805</v>
      </c>
      <c r="O300" s="4">
        <f t="shared" si="246"/>
        <v>14.021952726816139</v>
      </c>
      <c r="P300" s="4">
        <f t="shared" si="247"/>
        <v>14.088619393482805</v>
      </c>
      <c r="Q300" s="4">
        <f t="shared" si="248"/>
        <v>211.32929090224206</v>
      </c>
      <c r="R300" s="4">
        <f t="shared" si="249"/>
        <v>283.35972644307549</v>
      </c>
      <c r="S300" s="4">
        <f t="shared" si="250"/>
        <v>1.6698694024868808E-2</v>
      </c>
      <c r="T300" s="4">
        <f t="shared" si="251"/>
        <v>23.436066143082364</v>
      </c>
      <c r="U300" s="4">
        <f t="shared" si="291"/>
        <v>0.40903651791195572</v>
      </c>
      <c r="V300" s="4">
        <f t="shared" si="252"/>
        <v>-72.030435540833423</v>
      </c>
      <c r="W300" s="4">
        <f t="shared" si="253"/>
        <v>-1.2571682618330857</v>
      </c>
      <c r="X300" s="4">
        <f t="shared" si="254"/>
        <v>-1.2571682618330857</v>
      </c>
      <c r="Y300" s="4">
        <f t="shared" si="255"/>
        <v>-1.2731346572185607</v>
      </c>
      <c r="Z300" s="4">
        <f t="shared" si="256"/>
        <v>-1.2731326191468997</v>
      </c>
      <c r="AA300" s="4">
        <f t="shared" si="257"/>
        <v>-1.2891369421930106</v>
      </c>
      <c r="AB300" s="4">
        <f t="shared" si="258"/>
        <v>-73.862106002059889</v>
      </c>
      <c r="AC300" s="4">
        <f t="shared" si="259"/>
        <v>209.49762044101561</v>
      </c>
      <c r="AD300" s="4">
        <f t="shared" si="260"/>
        <v>3.6564232517890973</v>
      </c>
      <c r="AE300" s="4">
        <f t="shared" si="261"/>
        <v>-1.8316704612264516</v>
      </c>
      <c r="AF300" s="4">
        <f t="shared" si="262"/>
        <v>-7.3266818449058064</v>
      </c>
      <c r="AG300" s="4">
        <f t="shared" si="263"/>
        <v>3.6203628666635623</v>
      </c>
      <c r="AH300" s="4">
        <f t="shared" si="264"/>
        <v>207.43151256570613</v>
      </c>
      <c r="AI300" s="4">
        <f t="shared" si="265"/>
        <v>13.828767504380409</v>
      </c>
      <c r="AJ300" s="4">
        <f t="shared" si="266"/>
        <v>-0.1971089027410165</v>
      </c>
      <c r="AK300" s="4">
        <f t="shared" si="267"/>
        <v>-11.293508231514869</v>
      </c>
      <c r="AL300" s="4">
        <f t="shared" si="268"/>
        <v>-3.8977783365359358</v>
      </c>
      <c r="AM300" s="4">
        <f t="shared" si="269"/>
        <v>-3.8977783365359358</v>
      </c>
      <c r="AN300" s="4">
        <f t="shared" si="270"/>
        <v>-15.591113346143743</v>
      </c>
      <c r="AO300" s="4">
        <f t="shared" si="271"/>
        <v>-8.2644315012379366</v>
      </c>
      <c r="AP300" s="4">
        <f t="shared" si="272"/>
        <v>4</v>
      </c>
      <c r="AQ300" s="4">
        <f t="shared" si="273"/>
        <v>-11.591113346143743</v>
      </c>
      <c r="AR300" s="4">
        <f t="shared" si="274"/>
        <v>11.806814777564272</v>
      </c>
      <c r="AS300" s="4">
        <f t="shared" si="275"/>
        <v>0.19318522243573</v>
      </c>
      <c r="AT300" s="4">
        <f t="shared" si="276"/>
        <v>5.0575772965516623E-2</v>
      </c>
      <c r="AU300" s="4">
        <f t="shared" si="277"/>
        <v>0.66264339751815549</v>
      </c>
      <c r="AV300" s="4">
        <f t="shared" si="278"/>
        <v>0.70974004919615929</v>
      </c>
      <c r="AW300" s="4">
        <f t="shared" si="279"/>
        <v>40.665109370347345</v>
      </c>
      <c r="AX300" s="4">
        <f t="shared" si="280"/>
        <v>-3.9083638131785274E-2</v>
      </c>
      <c r="AY300" s="4">
        <f t="shared" si="281"/>
        <v>-0.59672381648376494</v>
      </c>
      <c r="AZ300" s="4">
        <f t="shared" si="282"/>
        <v>-3.076189040271835</v>
      </c>
      <c r="BA300" s="4">
        <f t="shared" si="283"/>
        <v>-176.25264899197538</v>
      </c>
      <c r="BB300" s="4">
        <f t="shared" si="284"/>
        <v>5.4023096238762509</v>
      </c>
      <c r="BC300" s="4">
        <f t="shared" si="285"/>
        <v>6.4045051536880209</v>
      </c>
      <c r="BD300" s="4">
        <f t="shared" si="286"/>
        <v>17.209124401440523</v>
      </c>
      <c r="BE300" s="4">
        <f t="shared" si="287"/>
        <v>75.616829553449378</v>
      </c>
      <c r="BF300" s="4">
        <f t="shared" si="288"/>
        <v>104.38317044655062</v>
      </c>
      <c r="BG300" s="4">
        <f t="shared" si="289"/>
        <v>255.61682955344938</v>
      </c>
    </row>
    <row r="301" spans="1:59" x14ac:dyDescent="0.2">
      <c r="A301" s="3">
        <f t="shared" si="292"/>
        <v>45588</v>
      </c>
      <c r="B301" s="1">
        <f t="shared" si="290"/>
        <v>2024</v>
      </c>
      <c r="C301" s="1">
        <f t="shared" si="293"/>
        <v>10</v>
      </c>
      <c r="D301" s="1">
        <f t="shared" si="294"/>
        <v>23</v>
      </c>
      <c r="E301" s="1">
        <v>12</v>
      </c>
      <c r="F301" s="1">
        <f t="shared" si="237"/>
        <v>2024</v>
      </c>
      <c r="G301" s="1">
        <f t="shared" si="238"/>
        <v>10</v>
      </c>
      <c r="H301" s="1">
        <f t="shared" si="239"/>
        <v>10</v>
      </c>
      <c r="I301" s="1">
        <f t="shared" si="240"/>
        <v>20</v>
      </c>
      <c r="J301" s="1">
        <f t="shared" si="241"/>
        <v>-13</v>
      </c>
      <c r="K301" s="4">
        <f t="shared" si="242"/>
        <v>9061.9166666666279</v>
      </c>
      <c r="L301" s="4">
        <f t="shared" si="243"/>
        <v>0.24810175678758734</v>
      </c>
      <c r="M301" s="4">
        <f t="shared" si="244"/>
        <v>182.31493827421218</v>
      </c>
      <c r="N301" s="4">
        <f t="shared" si="245"/>
        <v>12.154329218280813</v>
      </c>
      <c r="O301" s="4">
        <f t="shared" si="246"/>
        <v>14.087662551614146</v>
      </c>
      <c r="P301" s="4">
        <f t="shared" si="247"/>
        <v>14.154329218280814</v>
      </c>
      <c r="Q301" s="4">
        <f t="shared" si="248"/>
        <v>212.31493827421221</v>
      </c>
      <c r="R301" s="4">
        <f t="shared" si="249"/>
        <v>283.35977298653887</v>
      </c>
      <c r="S301" s="4">
        <f t="shared" si="250"/>
        <v>1.6698692929728497E-2</v>
      </c>
      <c r="T301" s="4">
        <f t="shared" si="251"/>
        <v>23.436065787161759</v>
      </c>
      <c r="U301" s="4">
        <f t="shared" si="291"/>
        <v>0.4090365116999693</v>
      </c>
      <c r="V301" s="4">
        <f t="shared" si="252"/>
        <v>-71.044834712326661</v>
      </c>
      <c r="W301" s="4">
        <f t="shared" si="253"/>
        <v>-1.2399662822652586</v>
      </c>
      <c r="X301" s="4">
        <f t="shared" si="254"/>
        <v>-1.2399662822652586</v>
      </c>
      <c r="Y301" s="4">
        <f t="shared" si="255"/>
        <v>-1.2558455885945401</v>
      </c>
      <c r="Z301" s="4">
        <f t="shared" si="256"/>
        <v>-1.2558435835017419</v>
      </c>
      <c r="AA301" s="4">
        <f t="shared" si="257"/>
        <v>-1.2717628326501516</v>
      </c>
      <c r="AB301" s="4">
        <f t="shared" si="258"/>
        <v>-72.866642852456096</v>
      </c>
      <c r="AC301" s="4">
        <f t="shared" si="259"/>
        <v>210.49313013408278</v>
      </c>
      <c r="AD301" s="4">
        <f t="shared" si="260"/>
        <v>3.6737981736686378</v>
      </c>
      <c r="AE301" s="4">
        <f t="shared" si="261"/>
        <v>-1.8218081401294342</v>
      </c>
      <c r="AF301" s="4">
        <f t="shared" si="262"/>
        <v>-7.2872325605177366</v>
      </c>
      <c r="AG301" s="4">
        <f t="shared" si="263"/>
        <v>3.6369606771437932</v>
      </c>
      <c r="AH301" s="4">
        <f t="shared" si="264"/>
        <v>208.38249705538135</v>
      </c>
      <c r="AI301" s="4">
        <f t="shared" si="265"/>
        <v>13.892166470358756</v>
      </c>
      <c r="AJ301" s="4">
        <f t="shared" si="266"/>
        <v>-0.20321566335953117</v>
      </c>
      <c r="AK301" s="4">
        <f t="shared" si="267"/>
        <v>-11.64339984145246</v>
      </c>
      <c r="AL301" s="4">
        <f t="shared" si="268"/>
        <v>-3.93244121883086</v>
      </c>
      <c r="AM301" s="4">
        <f t="shared" si="269"/>
        <v>-3.93244121883086</v>
      </c>
      <c r="AN301" s="4">
        <f t="shared" si="270"/>
        <v>-15.72976487532344</v>
      </c>
      <c r="AO301" s="4">
        <f t="shared" si="271"/>
        <v>-8.4425323148057032</v>
      </c>
      <c r="AP301" s="4">
        <f t="shared" si="272"/>
        <v>4</v>
      </c>
      <c r="AQ301" s="4">
        <f t="shared" si="273"/>
        <v>-11.72976487532344</v>
      </c>
      <c r="AR301" s="4">
        <f t="shared" si="274"/>
        <v>11.80450391874461</v>
      </c>
      <c r="AS301" s="4">
        <f t="shared" si="275"/>
        <v>0.19549608125539031</v>
      </c>
      <c r="AT301" s="4">
        <f t="shared" si="276"/>
        <v>5.1180754389793956E-2</v>
      </c>
      <c r="AU301" s="4">
        <f t="shared" si="277"/>
        <v>0.66264339751815549</v>
      </c>
      <c r="AV301" s="4">
        <f t="shared" si="278"/>
        <v>0.70361052381681788</v>
      </c>
      <c r="AW301" s="4">
        <f t="shared" si="279"/>
        <v>40.313913435692754</v>
      </c>
      <c r="AX301" s="4">
        <f t="shared" si="280"/>
        <v>-3.9501775569452273E-2</v>
      </c>
      <c r="AY301" s="4">
        <f t="shared" si="281"/>
        <v>-0.59984078187505308</v>
      </c>
      <c r="AZ301" s="4">
        <f t="shared" si="282"/>
        <v>-3.0758338352684951</v>
      </c>
      <c r="BA301" s="4">
        <f t="shared" si="283"/>
        <v>-176.23229724442206</v>
      </c>
      <c r="BB301" s="4">
        <f t="shared" si="284"/>
        <v>5.3831157427957113</v>
      </c>
      <c r="BC301" s="4">
        <f t="shared" si="285"/>
        <v>6.4213881759488984</v>
      </c>
      <c r="BD301" s="4">
        <f t="shared" si="286"/>
        <v>17.187619661540321</v>
      </c>
      <c r="BE301" s="4">
        <f t="shared" si="287"/>
        <v>75.167343088094455</v>
      </c>
      <c r="BF301" s="4">
        <f t="shared" si="288"/>
        <v>104.83265691190554</v>
      </c>
      <c r="BG301" s="4">
        <f t="shared" si="289"/>
        <v>255.16734308809447</v>
      </c>
    </row>
    <row r="302" spans="1:59" x14ac:dyDescent="0.2">
      <c r="A302" s="3">
        <f t="shared" si="292"/>
        <v>45589</v>
      </c>
      <c r="B302" s="1">
        <f t="shared" si="290"/>
        <v>2024</v>
      </c>
      <c r="C302" s="1">
        <f t="shared" si="293"/>
        <v>10</v>
      </c>
      <c r="D302" s="1">
        <f t="shared" si="294"/>
        <v>24</v>
      </c>
      <c r="E302" s="1">
        <v>12</v>
      </c>
      <c r="F302" s="1">
        <f t="shared" si="237"/>
        <v>2024</v>
      </c>
      <c r="G302" s="1">
        <f t="shared" si="238"/>
        <v>10</v>
      </c>
      <c r="H302" s="1">
        <f t="shared" si="239"/>
        <v>10</v>
      </c>
      <c r="I302" s="1">
        <f t="shared" si="240"/>
        <v>20</v>
      </c>
      <c r="J302" s="1">
        <f t="shared" si="241"/>
        <v>-13</v>
      </c>
      <c r="K302" s="4">
        <f t="shared" si="242"/>
        <v>9062.9166666666279</v>
      </c>
      <c r="L302" s="4">
        <f t="shared" si="243"/>
        <v>0.24812913529545866</v>
      </c>
      <c r="M302" s="4">
        <f t="shared" si="244"/>
        <v>183.30058564571664</v>
      </c>
      <c r="N302" s="4">
        <f t="shared" si="245"/>
        <v>12.220039043047775</v>
      </c>
      <c r="O302" s="4">
        <f t="shared" si="246"/>
        <v>14.153372376381109</v>
      </c>
      <c r="P302" s="4">
        <f t="shared" si="247"/>
        <v>14.220039043047777</v>
      </c>
      <c r="Q302" s="4">
        <f t="shared" si="248"/>
        <v>213.30058564571664</v>
      </c>
      <c r="R302" s="4">
        <f t="shared" si="249"/>
        <v>283.35981953000226</v>
      </c>
      <c r="S302" s="4">
        <f t="shared" si="250"/>
        <v>1.6698691834588181E-2</v>
      </c>
      <c r="T302" s="4">
        <f t="shared" si="251"/>
        <v>23.436065431241158</v>
      </c>
      <c r="U302" s="4">
        <f t="shared" si="291"/>
        <v>0.40903650548798293</v>
      </c>
      <c r="V302" s="4">
        <f t="shared" si="252"/>
        <v>-70.059233884285618</v>
      </c>
      <c r="W302" s="4">
        <f t="shared" si="253"/>
        <v>-1.2227643027055601</v>
      </c>
      <c r="X302" s="4">
        <f t="shared" si="254"/>
        <v>-1.2227643027055601</v>
      </c>
      <c r="Y302" s="4">
        <f t="shared" si="255"/>
        <v>-1.238551746789994</v>
      </c>
      <c r="Z302" s="4">
        <f t="shared" si="256"/>
        <v>-1.2385497761090982</v>
      </c>
      <c r="AA302" s="4">
        <f t="shared" si="257"/>
        <v>-1.2543791313211616</v>
      </c>
      <c r="AB302" s="4">
        <f t="shared" si="258"/>
        <v>-71.87063013398901</v>
      </c>
      <c r="AC302" s="4">
        <f t="shared" si="259"/>
        <v>211.48918939601324</v>
      </c>
      <c r="AD302" s="4">
        <f t="shared" si="260"/>
        <v>3.691182687334309</v>
      </c>
      <c r="AE302" s="4">
        <f t="shared" si="261"/>
        <v>-1.8113962497033924</v>
      </c>
      <c r="AF302" s="4">
        <f t="shared" si="262"/>
        <v>-7.2455849988135697</v>
      </c>
      <c r="AG302" s="4">
        <f t="shared" si="263"/>
        <v>3.6536093212073117</v>
      </c>
      <c r="AH302" s="4">
        <f t="shared" si="264"/>
        <v>209.33639409483649</v>
      </c>
      <c r="AI302" s="4">
        <f t="shared" si="265"/>
        <v>13.955759606322433</v>
      </c>
      <c r="AJ302" s="4">
        <f t="shared" si="266"/>
        <v>-0.20927115909328692</v>
      </c>
      <c r="AK302" s="4">
        <f t="shared" si="267"/>
        <v>-11.99035418985614</v>
      </c>
      <c r="AL302" s="4">
        <f t="shared" si="268"/>
        <v>-3.9641915508801446</v>
      </c>
      <c r="AM302" s="4">
        <f t="shared" si="269"/>
        <v>-3.9641915508801446</v>
      </c>
      <c r="AN302" s="4">
        <f t="shared" si="270"/>
        <v>-15.856766203520579</v>
      </c>
      <c r="AO302" s="4">
        <f t="shared" si="271"/>
        <v>-8.6111812047070089</v>
      </c>
      <c r="AP302" s="4">
        <f t="shared" si="272"/>
        <v>4</v>
      </c>
      <c r="AQ302" s="4">
        <f t="shared" si="273"/>
        <v>-11.856766203520579</v>
      </c>
      <c r="AR302" s="4">
        <f t="shared" si="274"/>
        <v>11.802387229941324</v>
      </c>
      <c r="AS302" s="4">
        <f t="shared" si="275"/>
        <v>0.19761277005867584</v>
      </c>
      <c r="AT302" s="4">
        <f t="shared" si="276"/>
        <v>5.1734902222655421E-2</v>
      </c>
      <c r="AU302" s="4">
        <f t="shared" si="277"/>
        <v>0.66264339751815549</v>
      </c>
      <c r="AV302" s="4">
        <f t="shared" si="278"/>
        <v>0.69753478223106791</v>
      </c>
      <c r="AW302" s="4">
        <f t="shared" si="279"/>
        <v>39.96579908541716</v>
      </c>
      <c r="AX302" s="4">
        <f t="shared" si="280"/>
        <v>-3.9878537229493742E-2</v>
      </c>
      <c r="AY302" s="4">
        <f t="shared" si="281"/>
        <v>-0.60291048084571386</v>
      </c>
      <c r="AZ302" s="4">
        <f t="shared" si="282"/>
        <v>-3.075545478788464</v>
      </c>
      <c r="BA302" s="4">
        <f t="shared" si="283"/>
        <v>-176.21577563512105</v>
      </c>
      <c r="BB302" s="4">
        <f t="shared" si="284"/>
        <v>5.364019648605713</v>
      </c>
      <c r="BC302" s="4">
        <f t="shared" si="285"/>
        <v>6.4383675813356112</v>
      </c>
      <c r="BD302" s="4">
        <f t="shared" si="286"/>
        <v>17.166406878547036</v>
      </c>
      <c r="BE302" s="4">
        <f t="shared" si="287"/>
        <v>74.721265877215089</v>
      </c>
      <c r="BF302" s="4">
        <f t="shared" si="288"/>
        <v>105.27873412278491</v>
      </c>
      <c r="BG302" s="4">
        <f t="shared" si="289"/>
        <v>254.7212658772151</v>
      </c>
    </row>
    <row r="303" spans="1:59" x14ac:dyDescent="0.2">
      <c r="A303" s="3">
        <f t="shared" si="292"/>
        <v>45590</v>
      </c>
      <c r="B303" s="1">
        <f t="shared" si="290"/>
        <v>2024</v>
      </c>
      <c r="C303" s="1">
        <f t="shared" si="293"/>
        <v>10</v>
      </c>
      <c r="D303" s="1">
        <f t="shared" si="294"/>
        <v>25</v>
      </c>
      <c r="E303" s="1">
        <v>12</v>
      </c>
      <c r="F303" s="1">
        <f t="shared" si="237"/>
        <v>2024</v>
      </c>
      <c r="G303" s="1">
        <f t="shared" si="238"/>
        <v>10</v>
      </c>
      <c r="H303" s="1">
        <f t="shared" si="239"/>
        <v>10</v>
      </c>
      <c r="I303" s="1">
        <f t="shared" si="240"/>
        <v>20</v>
      </c>
      <c r="J303" s="1">
        <f t="shared" si="241"/>
        <v>-13</v>
      </c>
      <c r="K303" s="4">
        <f t="shared" si="242"/>
        <v>9063.9166666666279</v>
      </c>
      <c r="L303" s="4">
        <f t="shared" si="243"/>
        <v>0.24815651380332998</v>
      </c>
      <c r="M303" s="4">
        <f t="shared" si="244"/>
        <v>184.28623301675543</v>
      </c>
      <c r="N303" s="4">
        <f t="shared" si="245"/>
        <v>12.285748867783695</v>
      </c>
      <c r="O303" s="4">
        <f t="shared" si="246"/>
        <v>14.219082201117029</v>
      </c>
      <c r="P303" s="4">
        <f t="shared" si="247"/>
        <v>14.285748867783695</v>
      </c>
      <c r="Q303" s="4">
        <f t="shared" si="248"/>
        <v>214.28623301675543</v>
      </c>
      <c r="R303" s="4">
        <f t="shared" si="249"/>
        <v>283.35986607346564</v>
      </c>
      <c r="S303" s="4">
        <f t="shared" si="250"/>
        <v>1.6698690739447866E-2</v>
      </c>
      <c r="T303" s="4">
        <f t="shared" si="251"/>
        <v>23.436065075320556</v>
      </c>
      <c r="U303" s="4">
        <f t="shared" si="291"/>
        <v>0.40903649927599656</v>
      </c>
      <c r="V303" s="4">
        <f t="shared" si="252"/>
        <v>-69.073633056710207</v>
      </c>
      <c r="W303" s="4">
        <f t="shared" si="253"/>
        <v>-1.2055623231539883</v>
      </c>
      <c r="X303" s="4">
        <f t="shared" si="254"/>
        <v>-1.2055623231539883</v>
      </c>
      <c r="Y303" s="4">
        <f t="shared" si="255"/>
        <v>-1.2212531555533703</v>
      </c>
      <c r="Z303" s="4">
        <f t="shared" si="256"/>
        <v>-1.2212512206488069</v>
      </c>
      <c r="AA303" s="4">
        <f t="shared" si="257"/>
        <v>-1.2369858831780967</v>
      </c>
      <c r="AB303" s="4">
        <f t="shared" si="258"/>
        <v>-70.874070423367641</v>
      </c>
      <c r="AC303" s="4">
        <f t="shared" si="259"/>
        <v>212.485795650098</v>
      </c>
      <c r="AD303" s="4">
        <f t="shared" si="260"/>
        <v>3.708576747814055</v>
      </c>
      <c r="AE303" s="4">
        <f t="shared" si="261"/>
        <v>-1.8004373666574338</v>
      </c>
      <c r="AF303" s="4">
        <f t="shared" si="262"/>
        <v>-7.2017494666297353</v>
      </c>
      <c r="AG303" s="4">
        <f t="shared" si="263"/>
        <v>3.6703098195180544</v>
      </c>
      <c r="AH303" s="4">
        <f t="shared" si="264"/>
        <v>210.29326216380741</v>
      </c>
      <c r="AI303" s="4">
        <f t="shared" si="265"/>
        <v>14.019550810920494</v>
      </c>
      <c r="AJ303" s="4">
        <f t="shared" si="266"/>
        <v>-0.21527346333586006</v>
      </c>
      <c r="AK303" s="4">
        <f t="shared" si="267"/>
        <v>-12.33426089030905</v>
      </c>
      <c r="AL303" s="4">
        <f t="shared" si="268"/>
        <v>-3.9929708529480195</v>
      </c>
      <c r="AM303" s="4">
        <f t="shared" si="269"/>
        <v>-3.9929708529480195</v>
      </c>
      <c r="AN303" s="4">
        <f t="shared" si="270"/>
        <v>-15.971883411792078</v>
      </c>
      <c r="AO303" s="4">
        <f t="shared" si="271"/>
        <v>-8.7701339451623426</v>
      </c>
      <c r="AP303" s="4">
        <f t="shared" si="272"/>
        <v>4</v>
      </c>
      <c r="AQ303" s="4">
        <f t="shared" si="273"/>
        <v>-11.971883411792078</v>
      </c>
      <c r="AR303" s="4">
        <f t="shared" si="274"/>
        <v>11.800468609803465</v>
      </c>
      <c r="AS303" s="4">
        <f t="shared" si="275"/>
        <v>0.19953139019653499</v>
      </c>
      <c r="AT303" s="4">
        <f t="shared" si="276"/>
        <v>5.2237195800166066E-2</v>
      </c>
      <c r="AU303" s="4">
        <f t="shared" si="277"/>
        <v>0.66264339751815549</v>
      </c>
      <c r="AV303" s="4">
        <f t="shared" si="278"/>
        <v>0.69151483601251507</v>
      </c>
      <c r="AW303" s="4">
        <f t="shared" si="279"/>
        <v>39.620881574198343</v>
      </c>
      <c r="AX303" s="4">
        <f t="shared" si="280"/>
        <v>-4.0213312728898241E-2</v>
      </c>
      <c r="AY303" s="4">
        <f t="shared" si="281"/>
        <v>-0.60593245213239455</v>
      </c>
      <c r="AZ303" s="4">
        <f t="shared" si="282"/>
        <v>-3.0753238327015109</v>
      </c>
      <c r="BA303" s="4">
        <f t="shared" si="283"/>
        <v>-176.20307624979304</v>
      </c>
      <c r="BB303" s="4">
        <f t="shared" si="284"/>
        <v>5.345026857191673</v>
      </c>
      <c r="BC303" s="4">
        <f t="shared" si="285"/>
        <v>6.455441752611792</v>
      </c>
      <c r="BD303" s="4">
        <f t="shared" si="286"/>
        <v>17.145495466995136</v>
      </c>
      <c r="BE303" s="4">
        <f t="shared" si="287"/>
        <v>74.278736395867838</v>
      </c>
      <c r="BF303" s="4">
        <f t="shared" si="288"/>
        <v>105.72126360413216</v>
      </c>
      <c r="BG303" s="4">
        <f t="shared" si="289"/>
        <v>254.27873639586784</v>
      </c>
    </row>
    <row r="304" spans="1:59" x14ac:dyDescent="0.2">
      <c r="A304" s="3">
        <f t="shared" si="292"/>
        <v>45591</v>
      </c>
      <c r="B304" s="1">
        <f t="shared" si="290"/>
        <v>2024</v>
      </c>
      <c r="C304" s="1">
        <f t="shared" si="293"/>
        <v>10</v>
      </c>
      <c r="D304" s="1">
        <f t="shared" si="294"/>
        <v>26</v>
      </c>
      <c r="E304" s="1">
        <v>12</v>
      </c>
      <c r="F304" s="1">
        <f t="shared" si="237"/>
        <v>2024</v>
      </c>
      <c r="G304" s="1">
        <f t="shared" si="238"/>
        <v>10</v>
      </c>
      <c r="H304" s="1">
        <f t="shared" si="239"/>
        <v>10</v>
      </c>
      <c r="I304" s="1">
        <f t="shared" si="240"/>
        <v>20</v>
      </c>
      <c r="J304" s="1">
        <f t="shared" si="241"/>
        <v>-13</v>
      </c>
      <c r="K304" s="4">
        <f t="shared" si="242"/>
        <v>9064.9166666666279</v>
      </c>
      <c r="L304" s="4">
        <f t="shared" si="243"/>
        <v>0.2481838923112013</v>
      </c>
      <c r="M304" s="4">
        <f t="shared" si="244"/>
        <v>185.27188038872555</v>
      </c>
      <c r="N304" s="4">
        <f t="shared" si="245"/>
        <v>12.351458692581703</v>
      </c>
      <c r="O304" s="4">
        <f t="shared" si="246"/>
        <v>14.284792025915037</v>
      </c>
      <c r="P304" s="4">
        <f t="shared" si="247"/>
        <v>14.351458692581701</v>
      </c>
      <c r="Q304" s="4">
        <f t="shared" si="248"/>
        <v>215.27188038872552</v>
      </c>
      <c r="R304" s="4">
        <f t="shared" si="249"/>
        <v>283.35991261692902</v>
      </c>
      <c r="S304" s="4">
        <f t="shared" si="250"/>
        <v>1.6698689644307551E-2</v>
      </c>
      <c r="T304" s="4">
        <f t="shared" si="251"/>
        <v>23.436064719399955</v>
      </c>
      <c r="U304" s="4">
        <f t="shared" si="291"/>
        <v>0.40903649306401019</v>
      </c>
      <c r="V304" s="4">
        <f t="shared" si="252"/>
        <v>-68.088032228203502</v>
      </c>
      <c r="W304" s="4">
        <f t="shared" si="253"/>
        <v>-1.1883603435861623</v>
      </c>
      <c r="X304" s="4">
        <f t="shared" si="254"/>
        <v>-1.1883603435861623</v>
      </c>
      <c r="Y304" s="4">
        <f t="shared" si="255"/>
        <v>-1.2039498401039888</v>
      </c>
      <c r="Z304" s="4">
        <f t="shared" si="256"/>
        <v>-1.2039479422689743</v>
      </c>
      <c r="AA304" s="4">
        <f t="shared" si="257"/>
        <v>-1.2195831362103018</v>
      </c>
      <c r="AB304" s="4">
        <f t="shared" si="258"/>
        <v>-69.8769664701789</v>
      </c>
      <c r="AC304" s="4">
        <f t="shared" si="259"/>
        <v>213.48294614675012</v>
      </c>
      <c r="AD304" s="4">
        <f t="shared" si="260"/>
        <v>3.7259803071185313</v>
      </c>
      <c r="AE304" s="4">
        <f t="shared" si="261"/>
        <v>-1.7889342419753973</v>
      </c>
      <c r="AF304" s="4">
        <f t="shared" si="262"/>
        <v>-7.1557369679015892</v>
      </c>
      <c r="AG304" s="4">
        <f t="shared" si="263"/>
        <v>3.6870631543066876</v>
      </c>
      <c r="AH304" s="4">
        <f t="shared" si="264"/>
        <v>211.2531575399658</v>
      </c>
      <c r="AI304" s="4">
        <f t="shared" si="265"/>
        <v>14.08354383599772</v>
      </c>
      <c r="AJ304" s="4">
        <f t="shared" si="266"/>
        <v>-0.22122064251958981</v>
      </c>
      <c r="AK304" s="4">
        <f t="shared" si="267"/>
        <v>-12.675009157544823</v>
      </c>
      <c r="AL304" s="4">
        <f t="shared" si="268"/>
        <v>-4.0187228487597224</v>
      </c>
      <c r="AM304" s="4">
        <f t="shared" si="269"/>
        <v>-4.0187228487597224</v>
      </c>
      <c r="AN304" s="4">
        <f t="shared" si="270"/>
        <v>-16.07489139503889</v>
      </c>
      <c r="AO304" s="4">
        <f t="shared" si="271"/>
        <v>-8.9191544271373004</v>
      </c>
      <c r="AP304" s="4">
        <f t="shared" si="272"/>
        <v>4</v>
      </c>
      <c r="AQ304" s="4">
        <f t="shared" si="273"/>
        <v>-12.07489139503889</v>
      </c>
      <c r="AR304" s="4">
        <f t="shared" si="274"/>
        <v>11.798751810082685</v>
      </c>
      <c r="AS304" s="4">
        <f t="shared" si="275"/>
        <v>0.20124818991731708</v>
      </c>
      <c r="AT304" s="4">
        <f t="shared" si="276"/>
        <v>5.268665291604057E-2</v>
      </c>
      <c r="AU304" s="4">
        <f t="shared" si="277"/>
        <v>0.66264339751815549</v>
      </c>
      <c r="AV304" s="4">
        <f t="shared" si="278"/>
        <v>0.6855526941075919</v>
      </c>
      <c r="AW304" s="4">
        <f t="shared" si="279"/>
        <v>39.279276006188155</v>
      </c>
      <c r="AX304" s="4">
        <f t="shared" si="280"/>
        <v>-4.0505534901777905E-2</v>
      </c>
      <c r="AY304" s="4">
        <f t="shared" si="281"/>
        <v>-0.60890625622911076</v>
      </c>
      <c r="AZ304" s="4">
        <f t="shared" si="282"/>
        <v>-3.0751687255191538</v>
      </c>
      <c r="BA304" s="4">
        <f t="shared" si="283"/>
        <v>-176.19418926287182</v>
      </c>
      <c r="BB304" s="4">
        <f t="shared" si="284"/>
        <v>5.3261430587087002</v>
      </c>
      <c r="BC304" s="4">
        <f t="shared" si="285"/>
        <v>6.4726087513739845</v>
      </c>
      <c r="BD304" s="4">
        <f t="shared" si="286"/>
        <v>17.124894868791387</v>
      </c>
      <c r="BE304" s="4">
        <f t="shared" si="287"/>
        <v>73.83989449651925</v>
      </c>
      <c r="BF304" s="4">
        <f t="shared" si="288"/>
        <v>106.16010550348075</v>
      </c>
      <c r="BG304" s="4">
        <f t="shared" si="289"/>
        <v>253.83989449651926</v>
      </c>
    </row>
    <row r="305" spans="1:59" x14ac:dyDescent="0.2">
      <c r="A305" s="3">
        <f t="shared" si="292"/>
        <v>45592</v>
      </c>
      <c r="B305" s="1">
        <f t="shared" si="290"/>
        <v>2024</v>
      </c>
      <c r="C305" s="1">
        <f t="shared" si="293"/>
        <v>10</v>
      </c>
      <c r="D305" s="1">
        <f t="shared" si="294"/>
        <v>27</v>
      </c>
      <c r="E305" s="1">
        <v>12</v>
      </c>
      <c r="F305" s="1">
        <f t="shared" si="237"/>
        <v>2024</v>
      </c>
      <c r="G305" s="1">
        <f t="shared" si="238"/>
        <v>10</v>
      </c>
      <c r="H305" s="1">
        <f t="shared" si="239"/>
        <v>10</v>
      </c>
      <c r="I305" s="1">
        <f t="shared" si="240"/>
        <v>20</v>
      </c>
      <c r="J305" s="1">
        <f t="shared" si="241"/>
        <v>-13</v>
      </c>
      <c r="K305" s="4">
        <f t="shared" si="242"/>
        <v>9065.9166666666279</v>
      </c>
      <c r="L305" s="4">
        <f t="shared" si="243"/>
        <v>0.24821127081907263</v>
      </c>
      <c r="M305" s="4">
        <f t="shared" si="244"/>
        <v>186.25752776023</v>
      </c>
      <c r="N305" s="4">
        <f t="shared" si="245"/>
        <v>12.417168517348667</v>
      </c>
      <c r="O305" s="4">
        <f t="shared" si="246"/>
        <v>14.350501850682001</v>
      </c>
      <c r="P305" s="4">
        <f t="shared" si="247"/>
        <v>14.417168517348667</v>
      </c>
      <c r="Q305" s="4">
        <f t="shared" si="248"/>
        <v>216.25752776023</v>
      </c>
      <c r="R305" s="4">
        <f t="shared" si="249"/>
        <v>283.35995916039241</v>
      </c>
      <c r="S305" s="4">
        <f t="shared" si="250"/>
        <v>1.6698688549167236E-2</v>
      </c>
      <c r="T305" s="4">
        <f t="shared" si="251"/>
        <v>23.43606436347935</v>
      </c>
      <c r="U305" s="4">
        <f t="shared" si="291"/>
        <v>0.40903648685202376</v>
      </c>
      <c r="V305" s="4">
        <f t="shared" si="252"/>
        <v>-67.102431400162402</v>
      </c>
      <c r="W305" s="4">
        <f t="shared" si="253"/>
        <v>-1.1711583640264627</v>
      </c>
      <c r="X305" s="4">
        <f t="shared" si="254"/>
        <v>-1.1711583640264627</v>
      </c>
      <c r="Y305" s="4">
        <f t="shared" si="255"/>
        <v>-1.1866418272022807</v>
      </c>
      <c r="Z305" s="4">
        <f t="shared" si="256"/>
        <v>-1.1866399676563948</v>
      </c>
      <c r="AA305" s="4">
        <f t="shared" si="257"/>
        <v>-1.2021709414951323</v>
      </c>
      <c r="AB305" s="4">
        <f t="shared" si="258"/>
        <v>-68.879321200939685</v>
      </c>
      <c r="AC305" s="4">
        <f t="shared" si="259"/>
        <v>214.48063795945274</v>
      </c>
      <c r="AD305" s="4">
        <f t="shared" si="260"/>
        <v>3.7433933141703823</v>
      </c>
      <c r="AE305" s="4">
        <f t="shared" si="261"/>
        <v>-1.7768898007772691</v>
      </c>
      <c r="AF305" s="4">
        <f t="shared" si="262"/>
        <v>-7.1075592031090764</v>
      </c>
      <c r="AG305" s="4">
        <f t="shared" si="263"/>
        <v>3.7038702674458608</v>
      </c>
      <c r="AH305" s="4">
        <f t="shared" si="264"/>
        <v>212.2161341886393</v>
      </c>
      <c r="AI305" s="4">
        <f t="shared" si="265"/>
        <v>14.147742279242619</v>
      </c>
      <c r="AJ305" s="4">
        <f t="shared" si="266"/>
        <v>-0.22711075661617797</v>
      </c>
      <c r="AK305" s="4">
        <f t="shared" si="267"/>
        <v>-13.012487836129836</v>
      </c>
      <c r="AL305" s="4">
        <f t="shared" si="268"/>
        <v>-4.041393571590703</v>
      </c>
      <c r="AM305" s="4">
        <f t="shared" si="269"/>
        <v>-4.041393571590703</v>
      </c>
      <c r="AN305" s="4">
        <f t="shared" si="270"/>
        <v>-16.165574286362812</v>
      </c>
      <c r="AO305" s="4">
        <f t="shared" si="271"/>
        <v>-9.0580150832537356</v>
      </c>
      <c r="AP305" s="4">
        <f t="shared" si="272"/>
        <v>4</v>
      </c>
      <c r="AQ305" s="4">
        <f t="shared" si="273"/>
        <v>-12.165574286362812</v>
      </c>
      <c r="AR305" s="4">
        <f t="shared" si="274"/>
        <v>11.79724042856062</v>
      </c>
      <c r="AS305" s="4">
        <f t="shared" si="275"/>
        <v>0.2027595714393815</v>
      </c>
      <c r="AT305" s="4">
        <f t="shared" si="276"/>
        <v>5.3082331673247982E-2</v>
      </c>
      <c r="AU305" s="4">
        <f t="shared" si="277"/>
        <v>0.66264339751815549</v>
      </c>
      <c r="AV305" s="4">
        <f t="shared" si="278"/>
        <v>0.67965036201178286</v>
      </c>
      <c r="AW305" s="4">
        <f t="shared" si="279"/>
        <v>38.94109728781369</v>
      </c>
      <c r="AX305" s="4">
        <f t="shared" si="280"/>
        <v>-4.0754680621361908E-2</v>
      </c>
      <c r="AY305" s="4">
        <f t="shared" si="281"/>
        <v>-0.61183147497053825</v>
      </c>
      <c r="AZ305" s="4">
        <f t="shared" si="282"/>
        <v>-3.0750799522863503</v>
      </c>
      <c r="BA305" s="4">
        <f t="shared" si="283"/>
        <v>-176.18910293129844</v>
      </c>
      <c r="BB305" s="4">
        <f t="shared" si="284"/>
        <v>5.3073741204392491</v>
      </c>
      <c r="BC305" s="4">
        <f t="shared" si="285"/>
        <v>6.4898663081213712</v>
      </c>
      <c r="BD305" s="4">
        <f t="shared" si="286"/>
        <v>17.104614548999869</v>
      </c>
      <c r="BE305" s="4">
        <f t="shared" si="287"/>
        <v>73.404881399082058</v>
      </c>
      <c r="BF305" s="4">
        <f t="shared" si="288"/>
        <v>106.59511860091794</v>
      </c>
      <c r="BG305" s="4">
        <f t="shared" si="289"/>
        <v>253.40488139908206</v>
      </c>
    </row>
    <row r="306" spans="1:59" x14ac:dyDescent="0.2">
      <c r="A306" s="3">
        <f t="shared" si="292"/>
        <v>45593</v>
      </c>
      <c r="B306" s="1">
        <f t="shared" si="290"/>
        <v>2024</v>
      </c>
      <c r="C306" s="1">
        <f t="shared" si="293"/>
        <v>10</v>
      </c>
      <c r="D306" s="1">
        <f t="shared" si="294"/>
        <v>28</v>
      </c>
      <c r="E306" s="1">
        <v>12</v>
      </c>
      <c r="F306" s="1">
        <f t="shared" si="237"/>
        <v>2024</v>
      </c>
      <c r="G306" s="1">
        <f t="shared" si="238"/>
        <v>10</v>
      </c>
      <c r="H306" s="1">
        <f t="shared" si="239"/>
        <v>10</v>
      </c>
      <c r="I306" s="1">
        <f t="shared" si="240"/>
        <v>20</v>
      </c>
      <c r="J306" s="1">
        <f t="shared" si="241"/>
        <v>-13</v>
      </c>
      <c r="K306" s="4">
        <f t="shared" si="242"/>
        <v>9066.9166666666279</v>
      </c>
      <c r="L306" s="4">
        <f t="shared" si="243"/>
        <v>0.24823864932694395</v>
      </c>
      <c r="M306" s="4">
        <f t="shared" si="244"/>
        <v>187.24317513173446</v>
      </c>
      <c r="N306" s="4">
        <f t="shared" si="245"/>
        <v>12.482878342115631</v>
      </c>
      <c r="O306" s="4">
        <f t="shared" si="246"/>
        <v>14.416211675448965</v>
      </c>
      <c r="P306" s="4">
        <f t="shared" si="247"/>
        <v>14.482878342115633</v>
      </c>
      <c r="Q306" s="4">
        <f t="shared" si="248"/>
        <v>217.24317513173449</v>
      </c>
      <c r="R306" s="4">
        <f t="shared" si="249"/>
        <v>283.36000570385579</v>
      </c>
      <c r="S306" s="4">
        <f t="shared" si="250"/>
        <v>1.669868745402692E-2</v>
      </c>
      <c r="T306" s="4">
        <f t="shared" si="251"/>
        <v>23.436064007558748</v>
      </c>
      <c r="U306" s="4">
        <f t="shared" si="291"/>
        <v>0.40903648064003739</v>
      </c>
      <c r="V306" s="4">
        <f t="shared" si="252"/>
        <v>-66.116830572121302</v>
      </c>
      <c r="W306" s="4">
        <f t="shared" si="253"/>
        <v>-1.1539563844667629</v>
      </c>
      <c r="X306" s="4">
        <f t="shared" si="254"/>
        <v>-1.1539563844667629</v>
      </c>
      <c r="Y306" s="4">
        <f t="shared" si="255"/>
        <v>-1.1693291450641754</v>
      </c>
      <c r="Z306" s="4">
        <f t="shared" si="256"/>
        <v>-1.1693273249511253</v>
      </c>
      <c r="AA306" s="4">
        <f t="shared" si="257"/>
        <v>-1.1847493531113467</v>
      </c>
      <c r="AB306" s="4">
        <f t="shared" si="258"/>
        <v>-67.881137714134624</v>
      </c>
      <c r="AC306" s="4">
        <f t="shared" si="259"/>
        <v>215.47886798972115</v>
      </c>
      <c r="AD306" s="4">
        <f t="shared" si="260"/>
        <v>3.7608157148908492</v>
      </c>
      <c r="AE306" s="4">
        <f t="shared" si="261"/>
        <v>-1.7643071420133367</v>
      </c>
      <c r="AF306" s="4">
        <f t="shared" si="262"/>
        <v>-7.0572285680533469</v>
      </c>
      <c r="AG306" s="4">
        <f t="shared" si="263"/>
        <v>3.7207320586483967</v>
      </c>
      <c r="AH306" s="4">
        <f t="shared" si="264"/>
        <v>213.18224365957542</v>
      </c>
      <c r="AI306" s="4">
        <f t="shared" si="265"/>
        <v>14.212149577305029</v>
      </c>
      <c r="AJ306" s="4">
        <f t="shared" si="266"/>
        <v>-0.23294185974147838</v>
      </c>
      <c r="AK306" s="4">
        <f t="shared" si="267"/>
        <v>-13.346585435115093</v>
      </c>
      <c r="AL306" s="4">
        <f t="shared" si="268"/>
        <v>-4.0609314721590692</v>
      </c>
      <c r="AM306" s="4">
        <f t="shared" si="269"/>
        <v>-4.0609314721590692</v>
      </c>
      <c r="AN306" s="4">
        <f t="shared" si="270"/>
        <v>-16.243725888636277</v>
      </c>
      <c r="AO306" s="4">
        <f t="shared" si="271"/>
        <v>-9.1864973205829301</v>
      </c>
      <c r="AP306" s="4">
        <f t="shared" si="272"/>
        <v>4</v>
      </c>
      <c r="AQ306" s="4">
        <f t="shared" si="273"/>
        <v>-12.243725888636277</v>
      </c>
      <c r="AR306" s="4">
        <f t="shared" si="274"/>
        <v>11.795937901856062</v>
      </c>
      <c r="AS306" s="4">
        <f t="shared" si="275"/>
        <v>0.20406209814393605</v>
      </c>
      <c r="AT306" s="4">
        <f t="shared" si="276"/>
        <v>5.3423332367092409E-2</v>
      </c>
      <c r="AU306" s="4">
        <f t="shared" si="277"/>
        <v>0.66264339751815549</v>
      </c>
      <c r="AV306" s="4">
        <f t="shared" si="278"/>
        <v>0.67380984086738316</v>
      </c>
      <c r="AW306" s="4">
        <f t="shared" si="279"/>
        <v>38.606460076082669</v>
      </c>
      <c r="AX306" s="4">
        <f t="shared" si="280"/>
        <v>-4.0960271575403606E-2</v>
      </c>
      <c r="AY306" s="4">
        <f t="shared" si="281"/>
        <v>-0.61470771112492661</v>
      </c>
      <c r="AZ306" s="4">
        <f t="shared" si="282"/>
        <v>-3.0750572744605327</v>
      </c>
      <c r="BA306" s="4">
        <f t="shared" si="283"/>
        <v>-176.18780358759057</v>
      </c>
      <c r="BB306" s="4">
        <f t="shared" si="284"/>
        <v>5.288726089102644</v>
      </c>
      <c r="BC306" s="4">
        <f t="shared" si="285"/>
        <v>6.5072118127534182</v>
      </c>
      <c r="BD306" s="4">
        <f t="shared" si="286"/>
        <v>17.084663990958706</v>
      </c>
      <c r="BE306" s="4">
        <f t="shared" si="287"/>
        <v>72.973839672152067</v>
      </c>
      <c r="BF306" s="4">
        <f t="shared" si="288"/>
        <v>107.02616032784793</v>
      </c>
      <c r="BG306" s="4">
        <f t="shared" si="289"/>
        <v>252.97383967215205</v>
      </c>
    </row>
    <row r="307" spans="1:59" x14ac:dyDescent="0.2">
      <c r="A307" s="3">
        <f t="shared" si="292"/>
        <v>45594</v>
      </c>
      <c r="B307" s="1">
        <f t="shared" si="290"/>
        <v>2024</v>
      </c>
      <c r="C307" s="1">
        <f t="shared" si="293"/>
        <v>10</v>
      </c>
      <c r="D307" s="1">
        <f t="shared" si="294"/>
        <v>29</v>
      </c>
      <c r="E307" s="1">
        <v>12</v>
      </c>
      <c r="F307" s="1">
        <f t="shared" si="237"/>
        <v>2024</v>
      </c>
      <c r="G307" s="1">
        <f t="shared" si="238"/>
        <v>10</v>
      </c>
      <c r="H307" s="1">
        <f t="shared" si="239"/>
        <v>10</v>
      </c>
      <c r="I307" s="1">
        <f t="shared" si="240"/>
        <v>20</v>
      </c>
      <c r="J307" s="1">
        <f t="shared" si="241"/>
        <v>-13</v>
      </c>
      <c r="K307" s="4">
        <f t="shared" si="242"/>
        <v>9067.9166666666279</v>
      </c>
      <c r="L307" s="4">
        <f t="shared" si="243"/>
        <v>0.24826602783481527</v>
      </c>
      <c r="M307" s="4">
        <f t="shared" si="244"/>
        <v>188.22882250370458</v>
      </c>
      <c r="N307" s="4">
        <f t="shared" si="245"/>
        <v>12.548588166913639</v>
      </c>
      <c r="O307" s="4">
        <f t="shared" si="246"/>
        <v>14.481921500246973</v>
      </c>
      <c r="P307" s="4">
        <f t="shared" si="247"/>
        <v>14.548588166913639</v>
      </c>
      <c r="Q307" s="4">
        <f t="shared" si="248"/>
        <v>218.22882250370458</v>
      </c>
      <c r="R307" s="4">
        <f t="shared" si="249"/>
        <v>283.36005224731917</v>
      </c>
      <c r="S307" s="4">
        <f t="shared" si="250"/>
        <v>1.6698686358886605E-2</v>
      </c>
      <c r="T307" s="4">
        <f t="shared" si="251"/>
        <v>23.436063651638147</v>
      </c>
      <c r="U307" s="4">
        <f t="shared" si="291"/>
        <v>0.40903647442805102</v>
      </c>
      <c r="V307" s="4">
        <f t="shared" si="252"/>
        <v>-65.131229743614597</v>
      </c>
      <c r="W307" s="4">
        <f t="shared" si="253"/>
        <v>-1.1367544048989369</v>
      </c>
      <c r="X307" s="4">
        <f t="shared" si="254"/>
        <v>-1.1367544048989369</v>
      </c>
      <c r="Y307" s="4">
        <f t="shared" si="255"/>
        <v>-1.1520118233893597</v>
      </c>
      <c r="Z307" s="4">
        <f t="shared" si="256"/>
        <v>-1.1520100437749388</v>
      </c>
      <c r="AA307" s="4">
        <f t="shared" si="257"/>
        <v>-1.1673184281664069</v>
      </c>
      <c r="AB307" s="4">
        <f t="shared" si="258"/>
        <v>-66.882419281780273</v>
      </c>
      <c r="AC307" s="4">
        <f t="shared" si="259"/>
        <v>216.4776329655389</v>
      </c>
      <c r="AD307" s="4">
        <f t="shared" si="260"/>
        <v>3.7782474521724705</v>
      </c>
      <c r="AE307" s="4">
        <f t="shared" si="261"/>
        <v>-1.7511895381656757</v>
      </c>
      <c r="AF307" s="4">
        <f t="shared" si="262"/>
        <v>-7.0047581526627027</v>
      </c>
      <c r="AG307" s="4">
        <f t="shared" si="263"/>
        <v>3.7376493835306905</v>
      </c>
      <c r="AH307" s="4">
        <f t="shared" si="264"/>
        <v>214.15153497598251</v>
      </c>
      <c r="AI307" s="4">
        <f t="shared" si="265"/>
        <v>14.276768998398834</v>
      </c>
      <c r="AJ307" s="4">
        <f t="shared" si="266"/>
        <v>-0.23871200077270846</v>
      </c>
      <c r="AK307" s="4">
        <f t="shared" si="267"/>
        <v>-13.677190163399841</v>
      </c>
      <c r="AL307" s="4">
        <f t="shared" si="268"/>
        <v>-4.0772875277220635</v>
      </c>
      <c r="AM307" s="4">
        <f t="shared" si="269"/>
        <v>-4.0772875277220635</v>
      </c>
      <c r="AN307" s="4">
        <f t="shared" si="270"/>
        <v>-16.309150110888254</v>
      </c>
      <c r="AO307" s="4">
        <f t="shared" si="271"/>
        <v>-9.3043919582255512</v>
      </c>
      <c r="AP307" s="4">
        <f t="shared" si="272"/>
        <v>4</v>
      </c>
      <c r="AQ307" s="4">
        <f t="shared" si="273"/>
        <v>-12.309150110888254</v>
      </c>
      <c r="AR307" s="4">
        <f t="shared" si="274"/>
        <v>11.794847498151862</v>
      </c>
      <c r="AS307" s="4">
        <f t="shared" si="275"/>
        <v>0.20515250184813816</v>
      </c>
      <c r="AT307" s="4">
        <f t="shared" si="276"/>
        <v>5.3708799389306443E-2</v>
      </c>
      <c r="AU307" s="4">
        <f t="shared" si="277"/>
        <v>0.66264339751815549</v>
      </c>
      <c r="AV307" s="4">
        <f t="shared" si="278"/>
        <v>0.66803312657631597</v>
      </c>
      <c r="AW307" s="4">
        <f t="shared" si="279"/>
        <v>38.275478727751612</v>
      </c>
      <c r="AX307" s="4">
        <f t="shared" si="280"/>
        <v>-4.112187498886051E-2</v>
      </c>
      <c r="AY307" s="4">
        <f t="shared" si="281"/>
        <v>-0.61753458795062288</v>
      </c>
      <c r="AZ307" s="4">
        <f t="shared" si="282"/>
        <v>-3.0751004197831704</v>
      </c>
      <c r="BA307" s="4">
        <f t="shared" si="283"/>
        <v>-176.19027563248343</v>
      </c>
      <c r="BB307" s="4">
        <f t="shared" si="284"/>
        <v>5.2702051928795317</v>
      </c>
      <c r="BC307" s="4">
        <f t="shared" si="285"/>
        <v>6.5246423052723301</v>
      </c>
      <c r="BD307" s="4">
        <f t="shared" si="286"/>
        <v>17.065052691031394</v>
      </c>
      <c r="BE307" s="4">
        <f t="shared" si="287"/>
        <v>72.546913212051322</v>
      </c>
      <c r="BF307" s="4">
        <f t="shared" si="288"/>
        <v>107.45308678794868</v>
      </c>
      <c r="BG307" s="4">
        <f t="shared" si="289"/>
        <v>252.54691321205132</v>
      </c>
    </row>
    <row r="308" spans="1:59" x14ac:dyDescent="0.2">
      <c r="A308" s="3">
        <f t="shared" si="292"/>
        <v>45595</v>
      </c>
      <c r="B308" s="1">
        <f t="shared" si="290"/>
        <v>2024</v>
      </c>
      <c r="C308" s="1">
        <f t="shared" si="293"/>
        <v>10</v>
      </c>
      <c r="D308" s="1">
        <f t="shared" si="294"/>
        <v>30</v>
      </c>
      <c r="E308" s="1">
        <v>12</v>
      </c>
      <c r="F308" s="1">
        <f t="shared" si="237"/>
        <v>2024</v>
      </c>
      <c r="G308" s="1">
        <f t="shared" si="238"/>
        <v>10</v>
      </c>
      <c r="H308" s="1">
        <f t="shared" si="239"/>
        <v>10</v>
      </c>
      <c r="I308" s="1">
        <f t="shared" si="240"/>
        <v>20</v>
      </c>
      <c r="J308" s="1">
        <f t="shared" si="241"/>
        <v>-13</v>
      </c>
      <c r="K308" s="4">
        <f t="shared" si="242"/>
        <v>9068.9166666666279</v>
      </c>
      <c r="L308" s="4">
        <f t="shared" si="243"/>
        <v>0.2482934063426866</v>
      </c>
      <c r="M308" s="4">
        <f t="shared" si="244"/>
        <v>189.21446987474337</v>
      </c>
      <c r="N308" s="4">
        <f t="shared" si="245"/>
        <v>12.614297991649558</v>
      </c>
      <c r="O308" s="4">
        <f t="shared" si="246"/>
        <v>14.547631324982891</v>
      </c>
      <c r="P308" s="4">
        <f t="shared" si="247"/>
        <v>14.614297991649558</v>
      </c>
      <c r="Q308" s="4">
        <f t="shared" si="248"/>
        <v>219.21446987474337</v>
      </c>
      <c r="R308" s="4">
        <f t="shared" si="249"/>
        <v>283.36009879078256</v>
      </c>
      <c r="S308" s="4">
        <f t="shared" si="250"/>
        <v>1.669868526374629E-2</v>
      </c>
      <c r="T308" s="4">
        <f t="shared" si="251"/>
        <v>23.436063295717545</v>
      </c>
      <c r="U308" s="4">
        <f t="shared" si="291"/>
        <v>0.40903646821606465</v>
      </c>
      <c r="V308" s="4">
        <f t="shared" si="252"/>
        <v>-64.145628916039186</v>
      </c>
      <c r="W308" s="4">
        <f t="shared" si="253"/>
        <v>-1.119552425347365</v>
      </c>
      <c r="X308" s="4">
        <f t="shared" si="254"/>
        <v>-1.119552425347365</v>
      </c>
      <c r="Y308" s="4">
        <f t="shared" si="255"/>
        <v>-1.1346898933890293</v>
      </c>
      <c r="Z308" s="4">
        <f t="shared" si="256"/>
        <v>-1.1346881552592769</v>
      </c>
      <c r="AA308" s="4">
        <f t="shared" si="257"/>
        <v>-1.1498782268227061</v>
      </c>
      <c r="AB308" s="4">
        <f t="shared" si="258"/>
        <v>-65.88316935092783</v>
      </c>
      <c r="AC308" s="4">
        <f t="shared" si="259"/>
        <v>217.47692943985473</v>
      </c>
      <c r="AD308" s="4">
        <f t="shared" si="260"/>
        <v>3.7956884658528525</v>
      </c>
      <c r="AE308" s="4">
        <f t="shared" si="261"/>
        <v>-1.7375404348886434</v>
      </c>
      <c r="AF308" s="4">
        <f t="shared" si="262"/>
        <v>-6.9501617395545736</v>
      </c>
      <c r="AG308" s="4">
        <f t="shared" si="263"/>
        <v>3.7546230516546459</v>
      </c>
      <c r="AH308" s="4">
        <f t="shared" si="264"/>
        <v>215.12405452234088</v>
      </c>
      <c r="AI308" s="4">
        <f t="shared" si="265"/>
        <v>14.341603634822725</v>
      </c>
      <c r="AJ308" s="4">
        <f t="shared" si="266"/>
        <v>-0.24441922401974406</v>
      </c>
      <c r="AK308" s="4">
        <f t="shared" si="267"/>
        <v>-14.004189968193931</v>
      </c>
      <c r="AL308" s="4">
        <f t="shared" si="268"/>
        <v>-4.0904153524024878</v>
      </c>
      <c r="AM308" s="4">
        <f t="shared" si="269"/>
        <v>-4.0904153524024878</v>
      </c>
      <c r="AN308" s="4">
        <f t="shared" si="270"/>
        <v>-16.361661409609951</v>
      </c>
      <c r="AO308" s="4">
        <f t="shared" si="271"/>
        <v>-9.4114996700553775</v>
      </c>
      <c r="AP308" s="4">
        <f t="shared" si="272"/>
        <v>4</v>
      </c>
      <c r="AQ308" s="4">
        <f t="shared" si="273"/>
        <v>-12.361661409609951</v>
      </c>
      <c r="AR308" s="4">
        <f t="shared" si="274"/>
        <v>11.793972309839834</v>
      </c>
      <c r="AS308" s="4">
        <f t="shared" si="275"/>
        <v>0.20602769016016609</v>
      </c>
      <c r="AT308" s="4">
        <f t="shared" si="276"/>
        <v>5.3937923153604322E-2</v>
      </c>
      <c r="AU308" s="4">
        <f t="shared" si="277"/>
        <v>0.66264339751815549</v>
      </c>
      <c r="AV308" s="4">
        <f t="shared" si="278"/>
        <v>0.66232220888770221</v>
      </c>
      <c r="AW308" s="4">
        <f t="shared" si="279"/>
        <v>37.94826724704744</v>
      </c>
      <c r="AX308" s="4">
        <f t="shared" si="280"/>
        <v>-4.1239104295297202E-2</v>
      </c>
      <c r="AY308" s="4">
        <f t="shared" si="281"/>
        <v>-0.62031174873746231</v>
      </c>
      <c r="AZ308" s="4">
        <f t="shared" si="282"/>
        <v>-3.0752090821440414</v>
      </c>
      <c r="BA308" s="4">
        <f t="shared" si="283"/>
        <v>-176.19650152715326</v>
      </c>
      <c r="BB308" s="4">
        <f t="shared" si="284"/>
        <v>5.2518178429909561</v>
      </c>
      <c r="BC308" s="4">
        <f t="shared" si="285"/>
        <v>6.5421544668488778</v>
      </c>
      <c r="BD308" s="4">
        <f t="shared" si="286"/>
        <v>17.04579015283079</v>
      </c>
      <c r="BE308" s="4">
        <f t="shared" si="287"/>
        <v>72.124247216436544</v>
      </c>
      <c r="BF308" s="4">
        <f t="shared" si="288"/>
        <v>107.87575278356346</v>
      </c>
      <c r="BG308" s="4">
        <f t="shared" si="289"/>
        <v>252.12424721643654</v>
      </c>
    </row>
    <row r="309" spans="1:59" x14ac:dyDescent="0.2">
      <c r="A309" s="3">
        <f t="shared" si="292"/>
        <v>45596</v>
      </c>
      <c r="B309" s="1">
        <f t="shared" si="290"/>
        <v>2024</v>
      </c>
      <c r="C309" s="1">
        <f t="shared" si="293"/>
        <v>10</v>
      </c>
      <c r="D309" s="1">
        <f t="shared" si="294"/>
        <v>31</v>
      </c>
      <c r="E309" s="1">
        <v>12</v>
      </c>
      <c r="F309" s="1">
        <f t="shared" si="237"/>
        <v>2024</v>
      </c>
      <c r="G309" s="1">
        <f t="shared" si="238"/>
        <v>10</v>
      </c>
      <c r="H309" s="1">
        <f t="shared" si="239"/>
        <v>10</v>
      </c>
      <c r="I309" s="1">
        <f t="shared" si="240"/>
        <v>20</v>
      </c>
      <c r="J309" s="1">
        <f t="shared" si="241"/>
        <v>-13</v>
      </c>
      <c r="K309" s="4">
        <f t="shared" si="242"/>
        <v>9069.9166666666279</v>
      </c>
      <c r="L309" s="4">
        <f t="shared" si="243"/>
        <v>0.24832078485055792</v>
      </c>
      <c r="M309" s="4">
        <f t="shared" si="244"/>
        <v>190.20011724624783</v>
      </c>
      <c r="N309" s="4">
        <f t="shared" si="245"/>
        <v>12.680007816416522</v>
      </c>
      <c r="O309" s="4">
        <f t="shared" si="246"/>
        <v>14.613341149749855</v>
      </c>
      <c r="P309" s="4">
        <f t="shared" si="247"/>
        <v>14.68000781641652</v>
      </c>
      <c r="Q309" s="4">
        <f t="shared" si="248"/>
        <v>220.2001172462478</v>
      </c>
      <c r="R309" s="4">
        <f t="shared" si="249"/>
        <v>283.36014533424594</v>
      </c>
      <c r="S309" s="4">
        <f t="shared" si="250"/>
        <v>1.6698684168605975E-2</v>
      </c>
      <c r="T309" s="4">
        <f t="shared" si="251"/>
        <v>23.43606293979694</v>
      </c>
      <c r="U309" s="4">
        <f t="shared" si="291"/>
        <v>0.40903646200407823</v>
      </c>
      <c r="V309" s="4">
        <f t="shared" si="252"/>
        <v>-63.160028087998143</v>
      </c>
      <c r="W309" s="4">
        <f t="shared" si="253"/>
        <v>-1.1023504457876665</v>
      </c>
      <c r="X309" s="4">
        <f t="shared" si="254"/>
        <v>-1.1023504457876665</v>
      </c>
      <c r="Y309" s="4">
        <f t="shared" si="255"/>
        <v>-1.1173633876985254</v>
      </c>
      <c r="Z309" s="4">
        <f t="shared" si="256"/>
        <v>-1.1173616919580911</v>
      </c>
      <c r="AA309" s="4">
        <f t="shared" si="257"/>
        <v>-1.1324288122072912</v>
      </c>
      <c r="AB309" s="4">
        <f t="shared" si="258"/>
        <v>-64.88339153849067</v>
      </c>
      <c r="AC309" s="4">
        <f t="shared" si="259"/>
        <v>218.47675379575526</v>
      </c>
      <c r="AD309" s="4">
        <f t="shared" si="260"/>
        <v>3.8131386928049484</v>
      </c>
      <c r="AE309" s="4">
        <f t="shared" si="261"/>
        <v>-1.7233634504925419</v>
      </c>
      <c r="AF309" s="4">
        <f t="shared" si="262"/>
        <v>-6.8934538019701677</v>
      </c>
      <c r="AG309" s="4">
        <f t="shared" si="263"/>
        <v>3.7716538246647167</v>
      </c>
      <c r="AH309" s="4">
        <f t="shared" si="264"/>
        <v>216.09984593766325</v>
      </c>
      <c r="AI309" s="4">
        <f t="shared" si="265"/>
        <v>14.406656395844216</v>
      </c>
      <c r="AJ309" s="4">
        <f t="shared" si="266"/>
        <v>-0.25006156998893514</v>
      </c>
      <c r="AK309" s="4">
        <f t="shared" si="267"/>
        <v>-14.327472578781231</v>
      </c>
      <c r="AL309" s="4">
        <f t="shared" si="268"/>
        <v>-4.1002713085845528</v>
      </c>
      <c r="AM309" s="4">
        <f t="shared" si="269"/>
        <v>-4.1002713085845528</v>
      </c>
      <c r="AN309" s="4">
        <f t="shared" si="270"/>
        <v>-16.401085234338211</v>
      </c>
      <c r="AO309" s="4">
        <f t="shared" si="271"/>
        <v>-9.5076314323680435</v>
      </c>
      <c r="AP309" s="4">
        <f t="shared" si="272"/>
        <v>4</v>
      </c>
      <c r="AQ309" s="4">
        <f t="shared" si="273"/>
        <v>-12.401085234338211</v>
      </c>
      <c r="AR309" s="4">
        <f t="shared" si="274"/>
        <v>11.793315246094362</v>
      </c>
      <c r="AS309" s="4">
        <f t="shared" si="275"/>
        <v>0.20668475390563934</v>
      </c>
      <c r="AT309" s="4">
        <f t="shared" si="276"/>
        <v>5.410994203991424E-2</v>
      </c>
      <c r="AU309" s="4">
        <f t="shared" si="277"/>
        <v>0.66264339751815549</v>
      </c>
      <c r="AV309" s="4">
        <f t="shared" si="278"/>
        <v>0.65667907042322704</v>
      </c>
      <c r="AW309" s="4">
        <f t="shared" si="279"/>
        <v>37.624939229825074</v>
      </c>
      <c r="AX309" s="4">
        <f t="shared" si="280"/>
        <v>-4.1311619756256454E-2</v>
      </c>
      <c r="AY309" s="4">
        <f t="shared" si="281"/>
        <v>-0.62303885635170908</v>
      </c>
      <c r="AZ309" s="4">
        <f t="shared" si="282"/>
        <v>-3.0753829214418427</v>
      </c>
      <c r="BA309" s="4">
        <f t="shared" si="283"/>
        <v>-176.2064617852308</v>
      </c>
      <c r="BB309" s="4">
        <f t="shared" si="284"/>
        <v>5.2335706346771955</v>
      </c>
      <c r="BC309" s="4">
        <f t="shared" si="285"/>
        <v>6.5597446114171669</v>
      </c>
      <c r="BD309" s="4">
        <f t="shared" si="286"/>
        <v>17.026885880771559</v>
      </c>
      <c r="BE309" s="4">
        <f t="shared" si="287"/>
        <v>71.705988149442561</v>
      </c>
      <c r="BF309" s="4">
        <f t="shared" si="288"/>
        <v>108.29401185055744</v>
      </c>
      <c r="BG309" s="4">
        <f t="shared" si="289"/>
        <v>251.70598814944256</v>
      </c>
    </row>
    <row r="310" spans="1:59" x14ac:dyDescent="0.2">
      <c r="A310" s="3">
        <f t="shared" si="292"/>
        <v>45597</v>
      </c>
      <c r="B310" s="1">
        <f t="shared" si="290"/>
        <v>2024</v>
      </c>
      <c r="C310" s="1">
        <f t="shared" si="293"/>
        <v>11</v>
      </c>
      <c r="D310" s="1">
        <f t="shared" si="294"/>
        <v>1</v>
      </c>
      <c r="E310" s="1">
        <v>12</v>
      </c>
      <c r="F310" s="1">
        <f t="shared" si="237"/>
        <v>2024</v>
      </c>
      <c r="G310" s="1">
        <f t="shared" si="238"/>
        <v>11</v>
      </c>
      <c r="H310" s="1">
        <f t="shared" si="239"/>
        <v>10</v>
      </c>
      <c r="I310" s="1">
        <f t="shared" si="240"/>
        <v>20</v>
      </c>
      <c r="J310" s="1">
        <f t="shared" si="241"/>
        <v>-13</v>
      </c>
      <c r="K310" s="4">
        <f t="shared" si="242"/>
        <v>9070.9166666666279</v>
      </c>
      <c r="L310" s="4">
        <f t="shared" si="243"/>
        <v>0.24834816335842924</v>
      </c>
      <c r="M310" s="4">
        <f t="shared" si="244"/>
        <v>191.18576461821795</v>
      </c>
      <c r="N310" s="4">
        <f t="shared" si="245"/>
        <v>12.745717641214529</v>
      </c>
      <c r="O310" s="4">
        <f t="shared" si="246"/>
        <v>14.679050974547863</v>
      </c>
      <c r="P310" s="4">
        <f t="shared" si="247"/>
        <v>14.745717641214529</v>
      </c>
      <c r="Q310" s="4">
        <f t="shared" si="248"/>
        <v>221.18576461821795</v>
      </c>
      <c r="R310" s="4">
        <f t="shared" si="249"/>
        <v>283.36019187770933</v>
      </c>
      <c r="S310" s="4">
        <f t="shared" si="250"/>
        <v>1.6698683073465663E-2</v>
      </c>
      <c r="T310" s="4">
        <f t="shared" si="251"/>
        <v>23.436062583876339</v>
      </c>
      <c r="U310" s="4">
        <f t="shared" si="291"/>
        <v>0.40903645579209186</v>
      </c>
      <c r="V310" s="4">
        <f t="shared" si="252"/>
        <v>-62.174427259491381</v>
      </c>
      <c r="W310" s="4">
        <f t="shared" si="253"/>
        <v>-1.0851484662198394</v>
      </c>
      <c r="X310" s="4">
        <f t="shared" si="254"/>
        <v>-1.0851484662198394</v>
      </c>
      <c r="Y310" s="4">
        <f t="shared" si="255"/>
        <v>-1.100032340444864</v>
      </c>
      <c r="Z310" s="4">
        <f t="shared" si="256"/>
        <v>-1.1000306879155819</v>
      </c>
      <c r="AA310" s="4">
        <f t="shared" si="257"/>
        <v>-1.1149702504768757</v>
      </c>
      <c r="AB310" s="4">
        <f t="shared" si="258"/>
        <v>-63.883089634969238</v>
      </c>
      <c r="AC310" s="4">
        <f t="shared" si="259"/>
        <v>219.4771022427401</v>
      </c>
      <c r="AD310" s="4">
        <f t="shared" si="260"/>
        <v>3.8305980668720458</v>
      </c>
      <c r="AE310" s="4">
        <f t="shared" si="261"/>
        <v>-1.7086623754778429</v>
      </c>
      <c r="AF310" s="4">
        <f t="shared" si="262"/>
        <v>-6.8346495019113718</v>
      </c>
      <c r="AG310" s="4">
        <f t="shared" si="263"/>
        <v>3.7887424142600712</v>
      </c>
      <c r="AH310" s="4">
        <f t="shared" si="264"/>
        <v>217.07894999930824</v>
      </c>
      <c r="AI310" s="4">
        <f t="shared" si="265"/>
        <v>14.471929999953883</v>
      </c>
      <c r="AJ310" s="4">
        <f t="shared" si="266"/>
        <v>-0.25563707615117387</v>
      </c>
      <c r="AK310" s="4">
        <f t="shared" si="267"/>
        <v>-14.646925550526694</v>
      </c>
      <c r="AL310" s="4">
        <f t="shared" si="268"/>
        <v>-4.1068146189097092</v>
      </c>
      <c r="AM310" s="4">
        <f t="shared" si="269"/>
        <v>-4.1068146189097092</v>
      </c>
      <c r="AN310" s="4">
        <f t="shared" si="270"/>
        <v>-16.427258475638837</v>
      </c>
      <c r="AO310" s="4">
        <f t="shared" si="271"/>
        <v>-9.5926089737274651</v>
      </c>
      <c r="AP310" s="4">
        <f t="shared" si="272"/>
        <v>4</v>
      </c>
      <c r="AQ310" s="4">
        <f t="shared" si="273"/>
        <v>-12.427258475638837</v>
      </c>
      <c r="AR310" s="4">
        <f t="shared" si="274"/>
        <v>11.79287902540602</v>
      </c>
      <c r="AS310" s="4">
        <f t="shared" si="275"/>
        <v>0.20712097459398038</v>
      </c>
      <c r="AT310" s="4">
        <f t="shared" si="276"/>
        <v>5.4224144349067249E-2</v>
      </c>
      <c r="AU310" s="4">
        <f t="shared" si="277"/>
        <v>0.66264339751815549</v>
      </c>
      <c r="AV310" s="4">
        <f t="shared" si="278"/>
        <v>0.65110568573011363</v>
      </c>
      <c r="AW310" s="4">
        <f t="shared" si="279"/>
        <v>37.305607809306863</v>
      </c>
      <c r="AX310" s="4">
        <f t="shared" si="280"/>
        <v>-4.1339129025347865E-2</v>
      </c>
      <c r="AY310" s="4">
        <f t="shared" si="281"/>
        <v>-0.62571559274171429</v>
      </c>
      <c r="AZ310" s="4">
        <f t="shared" si="282"/>
        <v>-3.0756215634422945</v>
      </c>
      <c r="BA310" s="4">
        <f t="shared" si="283"/>
        <v>-176.22013496467125</v>
      </c>
      <c r="BB310" s="4">
        <f t="shared" si="284"/>
        <v>5.2154703478287789</v>
      </c>
      <c r="BC310" s="4">
        <f t="shared" si="285"/>
        <v>6.5774086775772407</v>
      </c>
      <c r="BD310" s="4">
        <f t="shared" si="286"/>
        <v>17.0083493732348</v>
      </c>
      <c r="BE310" s="4">
        <f t="shared" si="287"/>
        <v>71.292283704704829</v>
      </c>
      <c r="BF310" s="4">
        <f t="shared" si="288"/>
        <v>108.70771629529517</v>
      </c>
      <c r="BG310" s="4">
        <f t="shared" si="289"/>
        <v>251.29228370470483</v>
      </c>
    </row>
    <row r="311" spans="1:59" x14ac:dyDescent="0.2">
      <c r="A311" s="3">
        <f t="shared" si="292"/>
        <v>45598</v>
      </c>
      <c r="B311" s="1">
        <f t="shared" si="290"/>
        <v>2024</v>
      </c>
      <c r="C311" s="1">
        <f t="shared" si="293"/>
        <v>11</v>
      </c>
      <c r="D311" s="1">
        <f t="shared" si="294"/>
        <v>2</v>
      </c>
      <c r="E311" s="1">
        <v>12</v>
      </c>
      <c r="F311" s="1">
        <f t="shared" si="237"/>
        <v>2024</v>
      </c>
      <c r="G311" s="1">
        <f t="shared" si="238"/>
        <v>11</v>
      </c>
      <c r="H311" s="1">
        <f t="shared" si="239"/>
        <v>10</v>
      </c>
      <c r="I311" s="1">
        <f t="shared" si="240"/>
        <v>20</v>
      </c>
      <c r="J311" s="1">
        <f t="shared" si="241"/>
        <v>-13</v>
      </c>
      <c r="K311" s="4">
        <f t="shared" si="242"/>
        <v>9071.9166666666279</v>
      </c>
      <c r="L311" s="4">
        <f t="shared" si="243"/>
        <v>0.24837554186630056</v>
      </c>
      <c r="M311" s="4">
        <f t="shared" si="244"/>
        <v>192.1714119897224</v>
      </c>
      <c r="N311" s="4">
        <f t="shared" si="245"/>
        <v>12.811427465981494</v>
      </c>
      <c r="O311" s="4">
        <f t="shared" si="246"/>
        <v>14.744760799314827</v>
      </c>
      <c r="P311" s="4">
        <f t="shared" si="247"/>
        <v>14.811427465981495</v>
      </c>
      <c r="Q311" s="4">
        <f t="shared" si="248"/>
        <v>222.17141198972243</v>
      </c>
      <c r="R311" s="4">
        <f t="shared" si="249"/>
        <v>283.36023842117271</v>
      </c>
      <c r="S311" s="4">
        <f t="shared" si="250"/>
        <v>1.6698681978325348E-2</v>
      </c>
      <c r="T311" s="4">
        <f t="shared" si="251"/>
        <v>23.436062227955738</v>
      </c>
      <c r="U311" s="4">
        <f t="shared" si="291"/>
        <v>0.40903644958010549</v>
      </c>
      <c r="V311" s="4">
        <f t="shared" si="252"/>
        <v>-61.188826431450281</v>
      </c>
      <c r="W311" s="4">
        <f t="shared" si="253"/>
        <v>-1.0679464866601398</v>
      </c>
      <c r="X311" s="4">
        <f t="shared" si="254"/>
        <v>-1.0679464866601398</v>
      </c>
      <c r="Y311" s="4">
        <f t="shared" si="255"/>
        <v>-1.0826967872319138</v>
      </c>
      <c r="Z311" s="4">
        <f t="shared" si="256"/>
        <v>-1.0826951786515921</v>
      </c>
      <c r="AA311" s="4">
        <f t="shared" si="257"/>
        <v>-1.0975026107993526</v>
      </c>
      <c r="AB311" s="4">
        <f t="shared" si="258"/>
        <v>-62.882267603391909</v>
      </c>
      <c r="AC311" s="4">
        <f t="shared" si="259"/>
        <v>220.4779708177808</v>
      </c>
      <c r="AD311" s="4">
        <f t="shared" si="260"/>
        <v>3.8480665188862497</v>
      </c>
      <c r="AE311" s="4">
        <f t="shared" si="261"/>
        <v>-1.6934411719416289</v>
      </c>
      <c r="AF311" s="4">
        <f t="shared" si="262"/>
        <v>-6.7737646877665156</v>
      </c>
      <c r="AG311" s="4">
        <f t="shared" si="263"/>
        <v>3.8058894802381449</v>
      </c>
      <c r="AH311" s="4">
        <f t="shared" si="264"/>
        <v>218.06140451088424</v>
      </c>
      <c r="AI311" s="4">
        <f t="shared" si="265"/>
        <v>14.537426967392284</v>
      </c>
      <c r="AJ311" s="4">
        <f t="shared" si="266"/>
        <v>-0.26114377779442177</v>
      </c>
      <c r="AK311" s="4">
        <f t="shared" si="267"/>
        <v>-14.962436313722554</v>
      </c>
      <c r="AL311" s="4">
        <f t="shared" si="268"/>
        <v>-4.1100074788381846</v>
      </c>
      <c r="AM311" s="4">
        <f t="shared" si="269"/>
        <v>-4.1100074788381846</v>
      </c>
      <c r="AN311" s="4">
        <f t="shared" si="270"/>
        <v>-16.440029915352738</v>
      </c>
      <c r="AO311" s="4">
        <f t="shared" si="271"/>
        <v>-9.6662652275862229</v>
      </c>
      <c r="AP311" s="4">
        <f t="shared" si="272"/>
        <v>4</v>
      </c>
      <c r="AQ311" s="4">
        <f t="shared" si="273"/>
        <v>-12.440029915352738</v>
      </c>
      <c r="AR311" s="4">
        <f t="shared" si="274"/>
        <v>11.792666168077455</v>
      </c>
      <c r="AS311" s="4">
        <f t="shared" si="275"/>
        <v>0.20733383192254351</v>
      </c>
      <c r="AT311" s="4">
        <f t="shared" si="276"/>
        <v>5.4279870267373638E-2</v>
      </c>
      <c r="AU311" s="4">
        <f t="shared" si="277"/>
        <v>0.66264339751815549</v>
      </c>
      <c r="AV311" s="4">
        <f t="shared" si="278"/>
        <v>0.6456040202828156</v>
      </c>
      <c r="AW311" s="4">
        <f t="shared" si="279"/>
        <v>36.990385598883734</v>
      </c>
      <c r="AX311" s="4">
        <f t="shared" si="280"/>
        <v>-4.1321387658354615E-2</v>
      </c>
      <c r="AY311" s="4">
        <f t="shared" si="281"/>
        <v>-0.62834165844391787</v>
      </c>
      <c r="AZ311" s="4">
        <f t="shared" si="282"/>
        <v>-3.0759245996365463</v>
      </c>
      <c r="BA311" s="4">
        <f t="shared" si="283"/>
        <v>-176.23749765964158</v>
      </c>
      <c r="BB311" s="4">
        <f t="shared" si="284"/>
        <v>5.1975239469797065</v>
      </c>
      <c r="BC311" s="4">
        <f t="shared" si="285"/>
        <v>6.5951422210977482</v>
      </c>
      <c r="BD311" s="4">
        <f t="shared" si="286"/>
        <v>16.99019011505716</v>
      </c>
      <c r="BE311" s="4">
        <f t="shared" si="287"/>
        <v>70.883282760131195</v>
      </c>
      <c r="BF311" s="4">
        <f t="shared" si="288"/>
        <v>109.11671723986881</v>
      </c>
      <c r="BG311" s="4">
        <f t="shared" si="289"/>
        <v>250.88328276013118</v>
      </c>
    </row>
    <row r="312" spans="1:59" x14ac:dyDescent="0.2">
      <c r="A312" s="3">
        <f t="shared" si="292"/>
        <v>45599</v>
      </c>
      <c r="B312" s="1">
        <f t="shared" si="290"/>
        <v>2024</v>
      </c>
      <c r="C312" s="1">
        <f t="shared" si="293"/>
        <v>11</v>
      </c>
      <c r="D312" s="1">
        <f t="shared" si="294"/>
        <v>3</v>
      </c>
      <c r="E312" s="1">
        <v>12</v>
      </c>
      <c r="F312" s="1">
        <f t="shared" si="237"/>
        <v>2024</v>
      </c>
      <c r="G312" s="1">
        <f t="shared" si="238"/>
        <v>11</v>
      </c>
      <c r="H312" s="1">
        <f t="shared" si="239"/>
        <v>10</v>
      </c>
      <c r="I312" s="1">
        <f t="shared" si="240"/>
        <v>20</v>
      </c>
      <c r="J312" s="1">
        <f t="shared" si="241"/>
        <v>-13</v>
      </c>
      <c r="K312" s="4">
        <f t="shared" si="242"/>
        <v>9072.9166666666279</v>
      </c>
      <c r="L312" s="4">
        <f t="shared" si="243"/>
        <v>0.24840292037417189</v>
      </c>
      <c r="M312" s="4">
        <f t="shared" si="244"/>
        <v>193.15705936122686</v>
      </c>
      <c r="N312" s="4">
        <f t="shared" si="245"/>
        <v>12.877137290748458</v>
      </c>
      <c r="O312" s="4">
        <f t="shared" si="246"/>
        <v>14.810470624081791</v>
      </c>
      <c r="P312" s="4">
        <f t="shared" si="247"/>
        <v>14.877137290748458</v>
      </c>
      <c r="Q312" s="4">
        <f t="shared" si="248"/>
        <v>223.15705936122686</v>
      </c>
      <c r="R312" s="4">
        <f t="shared" si="249"/>
        <v>283.36028496463609</v>
      </c>
      <c r="S312" s="4">
        <f t="shared" si="250"/>
        <v>1.6698680883185033E-2</v>
      </c>
      <c r="T312" s="4">
        <f t="shared" si="251"/>
        <v>23.436061872035136</v>
      </c>
      <c r="U312" s="4">
        <f t="shared" si="291"/>
        <v>0.40903644336811912</v>
      </c>
      <c r="V312" s="4">
        <f t="shared" si="252"/>
        <v>-60.203225603409237</v>
      </c>
      <c r="W312" s="4">
        <f t="shared" si="253"/>
        <v>-1.0507445071004411</v>
      </c>
      <c r="X312" s="4">
        <f t="shared" si="254"/>
        <v>-1.0507445071004411</v>
      </c>
      <c r="Y312" s="4">
        <f t="shared" si="255"/>
        <v>-1.065356765092208</v>
      </c>
      <c r="Z312" s="4">
        <f t="shared" si="256"/>
        <v>-1.0653552011136365</v>
      </c>
      <c r="AA312" s="4">
        <f t="shared" si="257"/>
        <v>-1.0800259653010178</v>
      </c>
      <c r="AB312" s="4">
        <f t="shared" si="258"/>
        <v>-61.880929576291017</v>
      </c>
      <c r="AC312" s="4">
        <f t="shared" si="259"/>
        <v>221.47935538834508</v>
      </c>
      <c r="AD312" s="4">
        <f t="shared" si="260"/>
        <v>3.8655439767212663</v>
      </c>
      <c r="AE312" s="4">
        <f t="shared" si="261"/>
        <v>-1.6777039728817726</v>
      </c>
      <c r="AF312" s="4">
        <f t="shared" si="262"/>
        <v>-6.7108158915270906</v>
      </c>
      <c r="AG312" s="4">
        <f t="shared" si="263"/>
        <v>3.8230956285676849</v>
      </c>
      <c r="AH312" s="4">
        <f t="shared" si="264"/>
        <v>219.04724419184294</v>
      </c>
      <c r="AI312" s="4">
        <f t="shared" si="265"/>
        <v>14.603149612789529</v>
      </c>
      <c r="AJ312" s="4">
        <f t="shared" si="266"/>
        <v>-0.26657970894415339</v>
      </c>
      <c r="AK312" s="4">
        <f t="shared" si="267"/>
        <v>-15.273892226325872</v>
      </c>
      <c r="AL312" s="4">
        <f t="shared" si="268"/>
        <v>-4.1098151693839213</v>
      </c>
      <c r="AM312" s="4">
        <f t="shared" si="269"/>
        <v>-4.1098151693839213</v>
      </c>
      <c r="AN312" s="4">
        <f t="shared" si="270"/>
        <v>-16.439260677535685</v>
      </c>
      <c r="AO312" s="4">
        <f t="shared" si="271"/>
        <v>-9.7284447860085947</v>
      </c>
      <c r="AP312" s="4">
        <f t="shared" si="272"/>
        <v>4</v>
      </c>
      <c r="AQ312" s="4">
        <f t="shared" si="273"/>
        <v>-12.439260677535685</v>
      </c>
      <c r="AR312" s="4">
        <f t="shared" si="274"/>
        <v>11.792678988707738</v>
      </c>
      <c r="AS312" s="4">
        <f t="shared" si="275"/>
        <v>0.20732101129226166</v>
      </c>
      <c r="AT312" s="4">
        <f t="shared" si="276"/>
        <v>5.4276513834214647E-2</v>
      </c>
      <c r="AU312" s="4">
        <f t="shared" si="277"/>
        <v>0.66264339751815549</v>
      </c>
      <c r="AV312" s="4">
        <f t="shared" si="278"/>
        <v>0.64017602945142904</v>
      </c>
      <c r="AW312" s="4">
        <f t="shared" si="279"/>
        <v>36.679384633009576</v>
      </c>
      <c r="AX312" s="4">
        <f t="shared" si="280"/>
        <v>-4.1258199567144299E-2</v>
      </c>
      <c r="AY312" s="4">
        <f t="shared" si="281"/>
        <v>-0.63091677208118147</v>
      </c>
      <c r="AZ312" s="4">
        <f t="shared" si="282"/>
        <v>-3.0762915871033156</v>
      </c>
      <c r="BA312" s="4">
        <f t="shared" si="283"/>
        <v>-176.25852449262166</v>
      </c>
      <c r="BB312" s="4">
        <f t="shared" si="284"/>
        <v>5.179738580681378</v>
      </c>
      <c r="BC312" s="4">
        <f t="shared" si="285"/>
        <v>6.6129404080263603</v>
      </c>
      <c r="BD312" s="4">
        <f t="shared" si="286"/>
        <v>16.972417569389115</v>
      </c>
      <c r="BE312" s="4">
        <f t="shared" si="287"/>
        <v>70.479135325436431</v>
      </c>
      <c r="BF312" s="4">
        <f t="shared" si="288"/>
        <v>109.52086467456357</v>
      </c>
      <c r="BG312" s="4">
        <f t="shared" si="289"/>
        <v>250.47913532543643</v>
      </c>
    </row>
    <row r="313" spans="1:59" x14ac:dyDescent="0.2">
      <c r="A313" s="3">
        <f t="shared" si="292"/>
        <v>45600</v>
      </c>
      <c r="B313" s="1">
        <f t="shared" si="290"/>
        <v>2024</v>
      </c>
      <c r="C313" s="1">
        <f t="shared" si="293"/>
        <v>11</v>
      </c>
      <c r="D313" s="1">
        <f t="shared" si="294"/>
        <v>4</v>
      </c>
      <c r="E313" s="1">
        <v>12</v>
      </c>
      <c r="F313" s="1">
        <f t="shared" si="237"/>
        <v>2024</v>
      </c>
      <c r="G313" s="1">
        <f t="shared" si="238"/>
        <v>11</v>
      </c>
      <c r="H313" s="1">
        <f t="shared" si="239"/>
        <v>10</v>
      </c>
      <c r="I313" s="1">
        <f t="shared" si="240"/>
        <v>20</v>
      </c>
      <c r="J313" s="1">
        <f t="shared" si="241"/>
        <v>-13</v>
      </c>
      <c r="K313" s="4">
        <f t="shared" si="242"/>
        <v>9073.9166666666279</v>
      </c>
      <c r="L313" s="4">
        <f t="shared" si="243"/>
        <v>0.24843029888204321</v>
      </c>
      <c r="M313" s="4">
        <f t="shared" si="244"/>
        <v>194.14270673273131</v>
      </c>
      <c r="N313" s="4">
        <f t="shared" si="245"/>
        <v>12.942847115515422</v>
      </c>
      <c r="O313" s="4">
        <f t="shared" si="246"/>
        <v>14.876180448848755</v>
      </c>
      <c r="P313" s="4">
        <f t="shared" si="247"/>
        <v>14.94284711551542</v>
      </c>
      <c r="Q313" s="4">
        <f t="shared" si="248"/>
        <v>224.14270673273131</v>
      </c>
      <c r="R313" s="4">
        <f t="shared" si="249"/>
        <v>283.36033150809948</v>
      </c>
      <c r="S313" s="4">
        <f t="shared" si="250"/>
        <v>1.6698679788044717E-2</v>
      </c>
      <c r="T313" s="4">
        <f t="shared" si="251"/>
        <v>23.436061516114531</v>
      </c>
      <c r="U313" s="4">
        <f t="shared" si="291"/>
        <v>0.40903643715613269</v>
      </c>
      <c r="V313" s="4">
        <f t="shared" si="252"/>
        <v>-59.217624775368165</v>
      </c>
      <c r="W313" s="4">
        <f t="shared" si="253"/>
        <v>-1.0335425275407419</v>
      </c>
      <c r="X313" s="4">
        <f t="shared" si="254"/>
        <v>-1.0335425275407419</v>
      </c>
      <c r="Y313" s="4">
        <f t="shared" si="255"/>
        <v>-1.0480123125118881</v>
      </c>
      <c r="Z313" s="4">
        <f t="shared" si="256"/>
        <v>-1.0480107937020664</v>
      </c>
      <c r="AA313" s="4">
        <f t="shared" si="257"/>
        <v>-1.062540389086815</v>
      </c>
      <c r="AB313" s="4">
        <f t="shared" si="258"/>
        <v>-60.879079856862859</v>
      </c>
      <c r="AC313" s="4">
        <f t="shared" si="259"/>
        <v>222.48125165123662</v>
      </c>
      <c r="AD313" s="4">
        <f t="shared" si="260"/>
        <v>3.8830303652721501</v>
      </c>
      <c r="AE313" s="4">
        <f t="shared" si="261"/>
        <v>-1.6614550814946938</v>
      </c>
      <c r="AF313" s="4">
        <f t="shared" si="262"/>
        <v>-6.6458203259787751</v>
      </c>
      <c r="AG313" s="4">
        <f t="shared" si="263"/>
        <v>3.8403614093912672</v>
      </c>
      <c r="AH313" s="4">
        <f t="shared" si="264"/>
        <v>220.03650056303212</v>
      </c>
      <c r="AI313" s="4">
        <f t="shared" si="265"/>
        <v>14.669100037535475</v>
      </c>
      <c r="AJ313" s="4">
        <f t="shared" si="266"/>
        <v>-0.27194290331880527</v>
      </c>
      <c r="AK313" s="4">
        <f t="shared" si="267"/>
        <v>-15.58118062870173</v>
      </c>
      <c r="AL313" s="4">
        <f t="shared" si="268"/>
        <v>-4.1062061696991918</v>
      </c>
      <c r="AM313" s="4">
        <f t="shared" si="269"/>
        <v>-4.1062061696991918</v>
      </c>
      <c r="AN313" s="4">
        <f t="shared" si="270"/>
        <v>-16.424824678796767</v>
      </c>
      <c r="AO313" s="4">
        <f t="shared" si="271"/>
        <v>-9.7790043528179922</v>
      </c>
      <c r="AP313" s="4">
        <f t="shared" si="272"/>
        <v>4</v>
      </c>
      <c r="AQ313" s="4">
        <f t="shared" si="273"/>
        <v>-12.424824678796767</v>
      </c>
      <c r="AR313" s="4">
        <f t="shared" si="274"/>
        <v>11.79291958868672</v>
      </c>
      <c r="AS313" s="4">
        <f t="shared" si="275"/>
        <v>0.20708041131327981</v>
      </c>
      <c r="AT313" s="4">
        <f t="shared" si="276"/>
        <v>5.4213524907012714E-2</v>
      </c>
      <c r="AU313" s="4">
        <f t="shared" si="277"/>
        <v>0.66264339751815549</v>
      </c>
      <c r="AV313" s="4">
        <f t="shared" si="278"/>
        <v>0.63482365747101632</v>
      </c>
      <c r="AW313" s="4">
        <f t="shared" si="279"/>
        <v>36.372716308147844</v>
      </c>
      <c r="AX313" s="4">
        <f t="shared" si="280"/>
        <v>-4.1149417416732476E-2</v>
      </c>
      <c r="AY313" s="4">
        <f t="shared" si="281"/>
        <v>-0.63344066983829983</v>
      </c>
      <c r="AZ313" s="4">
        <f t="shared" si="282"/>
        <v>-3.0767220483751068</v>
      </c>
      <c r="BA313" s="4">
        <f t="shared" si="283"/>
        <v>-176.28318810673912</v>
      </c>
      <c r="BB313" s="4">
        <f t="shared" si="284"/>
        <v>5.1621215803304539</v>
      </c>
      <c r="BC313" s="4">
        <f t="shared" si="285"/>
        <v>6.6307980083562663</v>
      </c>
      <c r="BD313" s="4">
        <f t="shared" si="286"/>
        <v>16.955041169017175</v>
      </c>
      <c r="BE313" s="4">
        <f t="shared" si="287"/>
        <v>70.079992484676055</v>
      </c>
      <c r="BF313" s="4">
        <f t="shared" si="288"/>
        <v>109.92000751532395</v>
      </c>
      <c r="BG313" s="4">
        <f t="shared" si="289"/>
        <v>250.07999248467604</v>
      </c>
    </row>
    <row r="314" spans="1:59" x14ac:dyDescent="0.2">
      <c r="A314" s="3">
        <f t="shared" si="292"/>
        <v>45601</v>
      </c>
      <c r="B314" s="1">
        <f t="shared" si="290"/>
        <v>2024</v>
      </c>
      <c r="C314" s="1">
        <f t="shared" si="293"/>
        <v>11</v>
      </c>
      <c r="D314" s="1">
        <f t="shared" si="294"/>
        <v>5</v>
      </c>
      <c r="E314" s="1">
        <v>12</v>
      </c>
      <c r="F314" s="1">
        <f t="shared" si="237"/>
        <v>2024</v>
      </c>
      <c r="G314" s="1">
        <f t="shared" si="238"/>
        <v>11</v>
      </c>
      <c r="H314" s="1">
        <f t="shared" si="239"/>
        <v>10</v>
      </c>
      <c r="I314" s="1">
        <f t="shared" si="240"/>
        <v>20</v>
      </c>
      <c r="J314" s="1">
        <f t="shared" si="241"/>
        <v>-13</v>
      </c>
      <c r="K314" s="4">
        <f t="shared" si="242"/>
        <v>9074.9166666666279</v>
      </c>
      <c r="L314" s="4">
        <f t="shared" si="243"/>
        <v>0.24845767738991453</v>
      </c>
      <c r="M314" s="4">
        <f t="shared" si="244"/>
        <v>195.12835410423577</v>
      </c>
      <c r="N314" s="4">
        <f t="shared" si="245"/>
        <v>13.008556940282384</v>
      </c>
      <c r="O314" s="4">
        <f t="shared" si="246"/>
        <v>14.941890273615718</v>
      </c>
      <c r="P314" s="4">
        <f t="shared" si="247"/>
        <v>15.008556940282382</v>
      </c>
      <c r="Q314" s="4">
        <f t="shared" si="248"/>
        <v>225.12835410423574</v>
      </c>
      <c r="R314" s="4">
        <f t="shared" si="249"/>
        <v>283.36037805156286</v>
      </c>
      <c r="S314" s="4">
        <f t="shared" si="250"/>
        <v>1.6698678692904402E-2</v>
      </c>
      <c r="T314" s="4">
        <f t="shared" si="251"/>
        <v>23.43606116019393</v>
      </c>
      <c r="U314" s="4">
        <f t="shared" si="291"/>
        <v>0.40903643094414632</v>
      </c>
      <c r="V314" s="4">
        <f t="shared" si="252"/>
        <v>-58.232023947327122</v>
      </c>
      <c r="W314" s="4">
        <f t="shared" si="253"/>
        <v>-1.0163405479810432</v>
      </c>
      <c r="X314" s="4">
        <f t="shared" si="254"/>
        <v>-1.0163405479810432</v>
      </c>
      <c r="Y314" s="4">
        <f t="shared" si="255"/>
        <v>-1.0306634694141421</v>
      </c>
      <c r="Z314" s="4">
        <f t="shared" si="256"/>
        <v>-1.0306619962537309</v>
      </c>
      <c r="AA314" s="4">
        <f t="shared" si="257"/>
        <v>-1.0450459602181235</v>
      </c>
      <c r="AB314" s="4">
        <f t="shared" si="258"/>
        <v>-59.876722917695005</v>
      </c>
      <c r="AC314" s="4">
        <f t="shared" si="259"/>
        <v>223.48365513386784</v>
      </c>
      <c r="AD314" s="4">
        <f t="shared" si="260"/>
        <v>3.9005256064775229</v>
      </c>
      <c r="AE314" s="4">
        <f t="shared" si="261"/>
        <v>-1.644698970367898</v>
      </c>
      <c r="AF314" s="4">
        <f t="shared" si="262"/>
        <v>-6.5787958814715921</v>
      </c>
      <c r="AG314" s="4">
        <f t="shared" si="263"/>
        <v>3.8576873150761695</v>
      </c>
      <c r="AH314" s="4">
        <f t="shared" si="264"/>
        <v>221.02920183501874</v>
      </c>
      <c r="AI314" s="4">
        <f t="shared" si="265"/>
        <v>14.735280122334583</v>
      </c>
      <c r="AJ314" s="4">
        <f t="shared" si="266"/>
        <v>-0.27723139535778329</v>
      </c>
      <c r="AK314" s="4">
        <f t="shared" si="267"/>
        <v>-15.884188902523706</v>
      </c>
      <c r="AL314" s="4">
        <f t="shared" si="268"/>
        <v>-4.0991522692170008</v>
      </c>
      <c r="AM314" s="4">
        <f t="shared" si="269"/>
        <v>-4.0991522692170008</v>
      </c>
      <c r="AN314" s="4">
        <f t="shared" si="270"/>
        <v>-16.396609076868003</v>
      </c>
      <c r="AO314" s="4">
        <f t="shared" si="271"/>
        <v>-9.8178131953964112</v>
      </c>
      <c r="AP314" s="4">
        <f t="shared" si="272"/>
        <v>4</v>
      </c>
      <c r="AQ314" s="4">
        <f t="shared" si="273"/>
        <v>-12.396609076868003</v>
      </c>
      <c r="AR314" s="4">
        <f t="shared" si="274"/>
        <v>11.793389848718867</v>
      </c>
      <c r="AS314" s="4">
        <f t="shared" si="275"/>
        <v>0.20661015128113469</v>
      </c>
      <c r="AT314" s="4">
        <f t="shared" si="276"/>
        <v>5.4090411118490715E-2</v>
      </c>
      <c r="AU314" s="4">
        <f t="shared" si="277"/>
        <v>0.66264339751815549</v>
      </c>
      <c r="AV314" s="4">
        <f t="shared" si="278"/>
        <v>0.62954883637556214</v>
      </c>
      <c r="AW314" s="4">
        <f t="shared" si="279"/>
        <v>36.070491321691748</v>
      </c>
      <c r="AX314" s="4">
        <f t="shared" si="280"/>
        <v>-4.0994942964884387E-2</v>
      </c>
      <c r="AY314" s="4">
        <f t="shared" si="281"/>
        <v>-0.63591310493330178</v>
      </c>
      <c r="AZ314" s="4">
        <f t="shared" si="282"/>
        <v>-3.0772154713124573</v>
      </c>
      <c r="BA314" s="4">
        <f t="shared" si="283"/>
        <v>-176.31145915856425</v>
      </c>
      <c r="BB314" s="4">
        <f t="shared" si="284"/>
        <v>5.1446804582940882</v>
      </c>
      <c r="BC314" s="4">
        <f t="shared" si="285"/>
        <v>6.6487093904247789</v>
      </c>
      <c r="BD314" s="4">
        <f t="shared" si="286"/>
        <v>16.938070307012957</v>
      </c>
      <c r="BE314" s="4">
        <f t="shared" si="287"/>
        <v>69.686006330778895</v>
      </c>
      <c r="BF314" s="4">
        <f t="shared" si="288"/>
        <v>110.31399366922111</v>
      </c>
      <c r="BG314" s="4">
        <f t="shared" si="289"/>
        <v>249.68600633077889</v>
      </c>
    </row>
    <row r="315" spans="1:59" x14ac:dyDescent="0.2">
      <c r="A315" s="3">
        <f t="shared" si="292"/>
        <v>45602</v>
      </c>
      <c r="B315" s="1">
        <f t="shared" si="290"/>
        <v>2024</v>
      </c>
      <c r="C315" s="1">
        <f t="shared" si="293"/>
        <v>11</v>
      </c>
      <c r="D315" s="1">
        <f t="shared" si="294"/>
        <v>6</v>
      </c>
      <c r="E315" s="1">
        <v>12</v>
      </c>
      <c r="F315" s="1">
        <f t="shared" si="237"/>
        <v>2024</v>
      </c>
      <c r="G315" s="1">
        <f t="shared" si="238"/>
        <v>11</v>
      </c>
      <c r="H315" s="1">
        <f t="shared" si="239"/>
        <v>10</v>
      </c>
      <c r="I315" s="1">
        <f t="shared" si="240"/>
        <v>20</v>
      </c>
      <c r="J315" s="1">
        <f t="shared" si="241"/>
        <v>-13</v>
      </c>
      <c r="K315" s="4">
        <f t="shared" si="242"/>
        <v>9075.9166666666279</v>
      </c>
      <c r="L315" s="4">
        <f t="shared" si="243"/>
        <v>0.24848505589778583</v>
      </c>
      <c r="M315" s="4">
        <f t="shared" si="244"/>
        <v>196.11400147574022</v>
      </c>
      <c r="N315" s="4">
        <f t="shared" si="245"/>
        <v>13.074266765049348</v>
      </c>
      <c r="O315" s="4">
        <f t="shared" si="246"/>
        <v>15.007600098382682</v>
      </c>
      <c r="P315" s="4">
        <f t="shared" si="247"/>
        <v>15.074266765049348</v>
      </c>
      <c r="Q315" s="4">
        <f t="shared" si="248"/>
        <v>226.11400147574022</v>
      </c>
      <c r="R315" s="4">
        <f t="shared" si="249"/>
        <v>283.36042459502625</v>
      </c>
      <c r="S315" s="4">
        <f t="shared" si="250"/>
        <v>1.6698677597764087E-2</v>
      </c>
      <c r="T315" s="4">
        <f t="shared" si="251"/>
        <v>23.436060804273328</v>
      </c>
      <c r="U315" s="4">
        <f t="shared" si="291"/>
        <v>0.40903642473215995</v>
      </c>
      <c r="V315" s="4">
        <f t="shared" si="252"/>
        <v>-57.246423119286021</v>
      </c>
      <c r="W315" s="4">
        <f t="shared" si="253"/>
        <v>-0.99913856842134363</v>
      </c>
      <c r="X315" s="4">
        <f t="shared" si="254"/>
        <v>-0.99913856842134363</v>
      </c>
      <c r="Y315" s="4">
        <f t="shared" si="255"/>
        <v>-1.0133102771502469</v>
      </c>
      <c r="Z315" s="4">
        <f t="shared" si="256"/>
        <v>-1.0133088500332454</v>
      </c>
      <c r="AA315" s="4">
        <f t="shared" si="257"/>
        <v>-1.0275427596975355</v>
      </c>
      <c r="AB315" s="4">
        <f t="shared" si="258"/>
        <v>-58.873863399894127</v>
      </c>
      <c r="AC315" s="4">
        <f t="shared" si="259"/>
        <v>224.48656119513211</v>
      </c>
      <c r="AD315" s="4">
        <f t="shared" si="260"/>
        <v>3.9180296193347921</v>
      </c>
      <c r="AE315" s="4">
        <f t="shared" si="261"/>
        <v>-1.6274402806081127</v>
      </c>
      <c r="AF315" s="4">
        <f t="shared" si="262"/>
        <v>-6.509761122432451</v>
      </c>
      <c r="AG315" s="4">
        <f t="shared" si="263"/>
        <v>3.8750737782715063</v>
      </c>
      <c r="AH315" s="4">
        <f t="shared" si="264"/>
        <v>222.02537279677108</v>
      </c>
      <c r="AI315" s="4">
        <f t="shared" si="265"/>
        <v>14.801691519784738</v>
      </c>
      <c r="AJ315" s="4">
        <f t="shared" si="266"/>
        <v>-0.282443221306658</v>
      </c>
      <c r="AK315" s="4">
        <f t="shared" si="267"/>
        <v>-16.182804532950993</v>
      </c>
      <c r="AL315" s="4">
        <f t="shared" si="268"/>
        <v>-4.0886286789691439</v>
      </c>
      <c r="AM315" s="4">
        <f t="shared" si="269"/>
        <v>-4.0886286789691439</v>
      </c>
      <c r="AN315" s="4">
        <f t="shared" si="270"/>
        <v>-16.354514715876576</v>
      </c>
      <c r="AO315" s="4">
        <f t="shared" si="271"/>
        <v>-9.8447535934441248</v>
      </c>
      <c r="AP315" s="4">
        <f t="shared" si="272"/>
        <v>4</v>
      </c>
      <c r="AQ315" s="4">
        <f t="shared" si="273"/>
        <v>-12.354514715876576</v>
      </c>
      <c r="AR315" s="4">
        <f t="shared" si="274"/>
        <v>11.794091421402056</v>
      </c>
      <c r="AS315" s="4">
        <f t="shared" si="275"/>
        <v>0.20590857859794376</v>
      </c>
      <c r="AT315" s="4">
        <f t="shared" si="276"/>
        <v>5.390673981953472E-2</v>
      </c>
      <c r="AU315" s="4">
        <f t="shared" si="277"/>
        <v>0.66264339751815549</v>
      </c>
      <c r="AV315" s="4">
        <f t="shared" si="278"/>
        <v>0.62435348491311082</v>
      </c>
      <c r="AW315" s="4">
        <f t="shared" si="279"/>
        <v>35.77281960980617</v>
      </c>
      <c r="AX315" s="4">
        <f t="shared" si="280"/>
        <v>-4.0794727343376323E-2</v>
      </c>
      <c r="AY315" s="4">
        <f t="shared" si="281"/>
        <v>-0.63833384707782437</v>
      </c>
      <c r="AZ315" s="4">
        <f t="shared" si="282"/>
        <v>-3.077771308988043</v>
      </c>
      <c r="BA315" s="4">
        <f t="shared" si="283"/>
        <v>-176.34330631146969</v>
      </c>
      <c r="BB315" s="4">
        <f t="shared" si="284"/>
        <v>5.1274229053473102</v>
      </c>
      <c r="BC315" s="4">
        <f t="shared" si="285"/>
        <v>6.6666685160547461</v>
      </c>
      <c r="BD315" s="4">
        <f t="shared" si="286"/>
        <v>16.921514326749367</v>
      </c>
      <c r="BE315" s="4">
        <f t="shared" si="287"/>
        <v>69.297329893001773</v>
      </c>
      <c r="BF315" s="4">
        <f t="shared" si="288"/>
        <v>110.70267010699823</v>
      </c>
      <c r="BG315" s="4">
        <f t="shared" si="289"/>
        <v>249.29732989300177</v>
      </c>
    </row>
    <row r="316" spans="1:59" x14ac:dyDescent="0.2">
      <c r="A316" s="3">
        <f t="shared" si="292"/>
        <v>45603</v>
      </c>
      <c r="B316" s="1">
        <f t="shared" si="290"/>
        <v>2024</v>
      </c>
      <c r="C316" s="1">
        <f t="shared" si="293"/>
        <v>11</v>
      </c>
      <c r="D316" s="1">
        <f t="shared" si="294"/>
        <v>7</v>
      </c>
      <c r="E316" s="1">
        <v>12</v>
      </c>
      <c r="F316" s="1">
        <f t="shared" si="237"/>
        <v>2024</v>
      </c>
      <c r="G316" s="1">
        <f t="shared" si="238"/>
        <v>11</v>
      </c>
      <c r="H316" s="1">
        <f t="shared" si="239"/>
        <v>10</v>
      </c>
      <c r="I316" s="1">
        <f t="shared" si="240"/>
        <v>20</v>
      </c>
      <c r="J316" s="1">
        <f t="shared" si="241"/>
        <v>-13</v>
      </c>
      <c r="K316" s="4">
        <f t="shared" si="242"/>
        <v>9076.9166666666279</v>
      </c>
      <c r="L316" s="4">
        <f t="shared" si="243"/>
        <v>0.24851243440565715</v>
      </c>
      <c r="M316" s="4">
        <f t="shared" si="244"/>
        <v>197.09964884771034</v>
      </c>
      <c r="N316" s="4">
        <f t="shared" si="245"/>
        <v>13.139976589847356</v>
      </c>
      <c r="O316" s="4">
        <f t="shared" si="246"/>
        <v>15.073309923180689</v>
      </c>
      <c r="P316" s="4">
        <f t="shared" si="247"/>
        <v>15.139976589847358</v>
      </c>
      <c r="Q316" s="4">
        <f t="shared" si="248"/>
        <v>227.09964884771037</v>
      </c>
      <c r="R316" s="4">
        <f t="shared" si="249"/>
        <v>283.36047113848963</v>
      </c>
      <c r="S316" s="4">
        <f t="shared" si="250"/>
        <v>1.6698676502623772E-2</v>
      </c>
      <c r="T316" s="4">
        <f t="shared" si="251"/>
        <v>23.436060448352727</v>
      </c>
      <c r="U316" s="4">
        <f t="shared" si="291"/>
        <v>0.40903641852017358</v>
      </c>
      <c r="V316" s="4">
        <f t="shared" si="252"/>
        <v>-56.260822290779259</v>
      </c>
      <c r="W316" s="4">
        <f t="shared" si="253"/>
        <v>-0.98193658885351665</v>
      </c>
      <c r="X316" s="4">
        <f t="shared" si="254"/>
        <v>-0.98193658885351665</v>
      </c>
      <c r="Y316" s="4">
        <f t="shared" si="255"/>
        <v>-0.99595277848184349</v>
      </c>
      <c r="Z316" s="4">
        <f t="shared" si="256"/>
        <v>-0.99595139771549379</v>
      </c>
      <c r="AA316" s="4">
        <f t="shared" si="257"/>
        <v>-1.01003087144413</v>
      </c>
      <c r="AB316" s="4">
        <f t="shared" si="258"/>
        <v>-57.870506111669265</v>
      </c>
      <c r="AC316" s="4">
        <f t="shared" si="259"/>
        <v>225.48996502682036</v>
      </c>
      <c r="AD316" s="4">
        <f t="shared" si="260"/>
        <v>3.9355423199248789</v>
      </c>
      <c r="AE316" s="4">
        <f t="shared" si="261"/>
        <v>-1.6096838208900124</v>
      </c>
      <c r="AF316" s="4">
        <f t="shared" si="262"/>
        <v>-6.4387352835600495</v>
      </c>
      <c r="AG316" s="4">
        <f t="shared" si="263"/>
        <v>3.8925211699946045</v>
      </c>
      <c r="AH316" s="4">
        <f t="shared" si="264"/>
        <v>223.0250347060161</v>
      </c>
      <c r="AI316" s="4">
        <f t="shared" si="265"/>
        <v>14.86833564706774</v>
      </c>
      <c r="AJ316" s="4">
        <f t="shared" si="266"/>
        <v>-0.28757642036492209</v>
      </c>
      <c r="AK316" s="4">
        <f t="shared" si="267"/>
        <v>-16.476915174390054</v>
      </c>
      <c r="AL316" s="4">
        <f t="shared" si="268"/>
        <v>-4.0746141416942692</v>
      </c>
      <c r="AM316" s="4">
        <f t="shared" si="269"/>
        <v>-4.0746141416942692</v>
      </c>
      <c r="AN316" s="4">
        <f t="shared" si="270"/>
        <v>-16.298456566777077</v>
      </c>
      <c r="AO316" s="4">
        <f t="shared" si="271"/>
        <v>-9.8597212832170271</v>
      </c>
      <c r="AP316" s="4">
        <f t="shared" si="272"/>
        <v>4</v>
      </c>
      <c r="AQ316" s="4">
        <f t="shared" si="273"/>
        <v>-12.298456566777077</v>
      </c>
      <c r="AR316" s="4">
        <f t="shared" si="274"/>
        <v>11.795025723887049</v>
      </c>
      <c r="AS316" s="4">
        <f t="shared" si="275"/>
        <v>0.20497427611294938</v>
      </c>
      <c r="AT316" s="4">
        <f t="shared" si="276"/>
        <v>5.3662140000943964E-2</v>
      </c>
      <c r="AU316" s="4">
        <f t="shared" si="277"/>
        <v>0.66264339751815549</v>
      </c>
      <c r="AV316" s="4">
        <f t="shared" si="278"/>
        <v>0.61923950743781053</v>
      </c>
      <c r="AW316" s="4">
        <f t="shared" si="279"/>
        <v>35.479810283946492</v>
      </c>
      <c r="AX316" s="4">
        <f t="shared" si="280"/>
        <v>-4.0548771280179648E-2</v>
      </c>
      <c r="AY316" s="4">
        <f t="shared" si="281"/>
        <v>-0.64070268192987267</v>
      </c>
      <c r="AZ316" s="4">
        <f t="shared" si="282"/>
        <v>-3.0783889795833872</v>
      </c>
      <c r="BA316" s="4">
        <f t="shared" si="283"/>
        <v>-176.37869622971223</v>
      </c>
      <c r="BB316" s="4">
        <f t="shared" si="284"/>
        <v>5.1103567873698861</v>
      </c>
      <c r="BC316" s="4">
        <f t="shared" si="285"/>
        <v>6.6846689365171628</v>
      </c>
      <c r="BD316" s="4">
        <f t="shared" si="286"/>
        <v>16.905382511256935</v>
      </c>
      <c r="BE316" s="4">
        <f t="shared" si="287"/>
        <v>68.914117056686806</v>
      </c>
      <c r="BF316" s="4">
        <f t="shared" si="288"/>
        <v>111.08588294331319</v>
      </c>
      <c r="BG316" s="4">
        <f t="shared" si="289"/>
        <v>248.91411705668679</v>
      </c>
    </row>
    <row r="317" spans="1:59" x14ac:dyDescent="0.2">
      <c r="A317" s="3">
        <f t="shared" si="292"/>
        <v>45604</v>
      </c>
      <c r="B317" s="1">
        <f t="shared" si="290"/>
        <v>2024</v>
      </c>
      <c r="C317" s="1">
        <f t="shared" si="293"/>
        <v>11</v>
      </c>
      <c r="D317" s="1">
        <f t="shared" si="294"/>
        <v>8</v>
      </c>
      <c r="E317" s="1">
        <v>12</v>
      </c>
      <c r="F317" s="1">
        <f t="shared" si="237"/>
        <v>2024</v>
      </c>
      <c r="G317" s="1">
        <f t="shared" si="238"/>
        <v>11</v>
      </c>
      <c r="H317" s="1">
        <f t="shared" si="239"/>
        <v>10</v>
      </c>
      <c r="I317" s="1">
        <f t="shared" si="240"/>
        <v>20</v>
      </c>
      <c r="J317" s="1">
        <f t="shared" si="241"/>
        <v>-13</v>
      </c>
      <c r="K317" s="4">
        <f t="shared" si="242"/>
        <v>9077.9166666666279</v>
      </c>
      <c r="L317" s="4">
        <f t="shared" si="243"/>
        <v>0.24853981291352847</v>
      </c>
      <c r="M317" s="4">
        <f t="shared" si="244"/>
        <v>198.0852962192148</v>
      </c>
      <c r="N317" s="4">
        <f t="shared" si="245"/>
        <v>13.20568641461432</v>
      </c>
      <c r="O317" s="4">
        <f t="shared" si="246"/>
        <v>15.139019747947653</v>
      </c>
      <c r="P317" s="4">
        <f t="shared" si="247"/>
        <v>15.20568641461432</v>
      </c>
      <c r="Q317" s="4">
        <f t="shared" si="248"/>
        <v>228.0852962192148</v>
      </c>
      <c r="R317" s="4">
        <f t="shared" si="249"/>
        <v>283.36051768195301</v>
      </c>
      <c r="S317" s="4">
        <f t="shared" si="250"/>
        <v>1.6698675407483456E-2</v>
      </c>
      <c r="T317" s="4">
        <f t="shared" si="251"/>
        <v>23.436060092432122</v>
      </c>
      <c r="U317" s="4">
        <f t="shared" si="291"/>
        <v>0.4090364123081871</v>
      </c>
      <c r="V317" s="4">
        <f t="shared" si="252"/>
        <v>-55.275221462738216</v>
      </c>
      <c r="W317" s="4">
        <f t="shared" si="253"/>
        <v>-0.96473460929381805</v>
      </c>
      <c r="X317" s="4">
        <f t="shared" si="254"/>
        <v>-0.96473460929381805</v>
      </c>
      <c r="Y317" s="4">
        <f t="shared" si="255"/>
        <v>-0.97859101760363776</v>
      </c>
      <c r="Z317" s="4">
        <f t="shared" si="256"/>
        <v>-0.97858968340855468</v>
      </c>
      <c r="AA317" s="4">
        <f t="shared" si="257"/>
        <v>-0.99251038230885125</v>
      </c>
      <c r="AB317" s="4">
        <f t="shared" si="258"/>
        <v>-56.866656029212983</v>
      </c>
      <c r="AC317" s="4">
        <f t="shared" si="259"/>
        <v>226.49386165274004</v>
      </c>
      <c r="AD317" s="4">
        <f t="shared" si="260"/>
        <v>3.9530636213968391</v>
      </c>
      <c r="AE317" s="4">
        <f t="shared" si="261"/>
        <v>-1.59143456647476</v>
      </c>
      <c r="AF317" s="4">
        <f t="shared" si="262"/>
        <v>-6.36573826589904</v>
      </c>
      <c r="AG317" s="4">
        <f t="shared" si="263"/>
        <v>3.9100297977042331</v>
      </c>
      <c r="AH317" s="4">
        <f t="shared" si="264"/>
        <v>224.02820517884362</v>
      </c>
      <c r="AI317" s="4">
        <f t="shared" si="265"/>
        <v>14.935213678589575</v>
      </c>
      <c r="AJ317" s="4">
        <f t="shared" si="266"/>
        <v>-0.29262903588197292</v>
      </c>
      <c r="AK317" s="4">
        <f t="shared" si="267"/>
        <v>-16.766408719019378</v>
      </c>
      <c r="AL317" s="4">
        <f t="shared" si="268"/>
        <v>-4.0570910403711764</v>
      </c>
      <c r="AM317" s="4">
        <f t="shared" si="269"/>
        <v>-4.0570910403711764</v>
      </c>
      <c r="AN317" s="4">
        <f t="shared" si="270"/>
        <v>-16.228364161484706</v>
      </c>
      <c r="AO317" s="4">
        <f t="shared" si="271"/>
        <v>-9.8626258955856656</v>
      </c>
      <c r="AP317" s="4">
        <f t="shared" si="272"/>
        <v>4</v>
      </c>
      <c r="AQ317" s="4">
        <f t="shared" si="273"/>
        <v>-12.228364161484706</v>
      </c>
      <c r="AR317" s="4">
        <f t="shared" si="274"/>
        <v>11.796193930641921</v>
      </c>
      <c r="AS317" s="4">
        <f t="shared" si="275"/>
        <v>0.20380606935807855</v>
      </c>
      <c r="AT317" s="4">
        <f t="shared" si="276"/>
        <v>5.3356304187695949E-2</v>
      </c>
      <c r="AU317" s="4">
        <f t="shared" si="277"/>
        <v>0.66264339751815549</v>
      </c>
      <c r="AV317" s="4">
        <f t="shared" si="278"/>
        <v>0.61420879279413421</v>
      </c>
      <c r="AW317" s="4">
        <f t="shared" si="279"/>
        <v>35.191571566929177</v>
      </c>
      <c r="AX317" s="4">
        <f t="shared" si="280"/>
        <v>-4.0257125262700942E-2</v>
      </c>
      <c r="AY317" s="4">
        <f t="shared" si="281"/>
        <v>-0.64301941053324851</v>
      </c>
      <c r="AZ317" s="4">
        <f t="shared" si="282"/>
        <v>-3.0790678662987916</v>
      </c>
      <c r="BA317" s="4">
        <f t="shared" si="283"/>
        <v>-176.4175935732724</v>
      </c>
      <c r="BB317" s="4">
        <f t="shared" si="284"/>
        <v>5.0934901413155247</v>
      </c>
      <c r="BC317" s="4">
        <f t="shared" si="285"/>
        <v>6.7027037893263968</v>
      </c>
      <c r="BD317" s="4">
        <f t="shared" si="286"/>
        <v>16.889684071957447</v>
      </c>
      <c r="BE317" s="4">
        <f t="shared" si="287"/>
        <v>68.536522476172692</v>
      </c>
      <c r="BF317" s="4">
        <f t="shared" si="288"/>
        <v>111.46347752382731</v>
      </c>
      <c r="BG317" s="4">
        <f t="shared" si="289"/>
        <v>248.53652247617271</v>
      </c>
    </row>
    <row r="318" spans="1:59" x14ac:dyDescent="0.2">
      <c r="A318" s="3">
        <f t="shared" si="292"/>
        <v>45605</v>
      </c>
      <c r="B318" s="1">
        <f t="shared" si="290"/>
        <v>2024</v>
      </c>
      <c r="C318" s="1">
        <f t="shared" si="293"/>
        <v>11</v>
      </c>
      <c r="D318" s="1">
        <f t="shared" si="294"/>
        <v>9</v>
      </c>
      <c r="E318" s="1">
        <v>12</v>
      </c>
      <c r="F318" s="1">
        <f t="shared" si="237"/>
        <v>2024</v>
      </c>
      <c r="G318" s="1">
        <f t="shared" si="238"/>
        <v>11</v>
      </c>
      <c r="H318" s="1">
        <f t="shared" si="239"/>
        <v>10</v>
      </c>
      <c r="I318" s="1">
        <f t="shared" si="240"/>
        <v>20</v>
      </c>
      <c r="J318" s="1">
        <f t="shared" si="241"/>
        <v>-13</v>
      </c>
      <c r="K318" s="4">
        <f t="shared" si="242"/>
        <v>9078.9166666666279</v>
      </c>
      <c r="L318" s="4">
        <f t="shared" si="243"/>
        <v>0.2485671914213998</v>
      </c>
      <c r="M318" s="4">
        <f t="shared" si="244"/>
        <v>199.07094359025359</v>
      </c>
      <c r="N318" s="4">
        <f t="shared" si="245"/>
        <v>13.27139623935024</v>
      </c>
      <c r="O318" s="4">
        <f t="shared" si="246"/>
        <v>15.204729572683574</v>
      </c>
      <c r="P318" s="4">
        <f t="shared" si="247"/>
        <v>15.271396239350238</v>
      </c>
      <c r="Q318" s="4">
        <f t="shared" si="248"/>
        <v>229.07094359025359</v>
      </c>
      <c r="R318" s="4">
        <f t="shared" si="249"/>
        <v>283.36056422541634</v>
      </c>
      <c r="S318" s="4">
        <f t="shared" si="250"/>
        <v>1.6698674312343141E-2</v>
      </c>
      <c r="T318" s="4">
        <f t="shared" si="251"/>
        <v>23.43605973651152</v>
      </c>
      <c r="U318" s="4">
        <f t="shared" si="291"/>
        <v>0.40903640609620073</v>
      </c>
      <c r="V318" s="4">
        <f t="shared" si="252"/>
        <v>-54.289620635162748</v>
      </c>
      <c r="W318" s="4">
        <f t="shared" si="253"/>
        <v>-0.94753262974224517</v>
      </c>
      <c r="X318" s="4">
        <f t="shared" si="254"/>
        <v>-0.94753262974224517</v>
      </c>
      <c r="Y318" s="4">
        <f t="shared" si="255"/>
        <v>-0.96122504009171661</v>
      </c>
      <c r="Z318" s="4">
        <f t="shared" si="256"/>
        <v>-0.96122375260224602</v>
      </c>
      <c r="AA318" s="4">
        <f t="shared" si="257"/>
        <v>-0.97498138201417306</v>
      </c>
      <c r="AB318" s="4">
        <f t="shared" si="258"/>
        <v>-55.86231829324435</v>
      </c>
      <c r="AC318" s="4">
        <f t="shared" si="259"/>
        <v>227.49824593217198</v>
      </c>
      <c r="AD318" s="4">
        <f t="shared" si="260"/>
        <v>3.9705934340281974</v>
      </c>
      <c r="AE318" s="4">
        <f t="shared" si="261"/>
        <v>-1.5726976580816086</v>
      </c>
      <c r="AF318" s="4">
        <f t="shared" si="262"/>
        <v>-6.2907906323264342</v>
      </c>
      <c r="AG318" s="4">
        <f t="shared" si="263"/>
        <v>3.9275999034835571</v>
      </c>
      <c r="AH318" s="4">
        <f t="shared" si="264"/>
        <v>225.03489808559729</v>
      </c>
      <c r="AI318" s="4">
        <f t="shared" si="265"/>
        <v>15.002326539039819</v>
      </c>
      <c r="AJ318" s="4">
        <f t="shared" si="266"/>
        <v>-0.29759911663520067</v>
      </c>
      <c r="AK318" s="4">
        <f t="shared" si="267"/>
        <v>-17.051173370018528</v>
      </c>
      <c r="AL318" s="4">
        <f t="shared" si="268"/>
        <v>-4.0360455046563004</v>
      </c>
      <c r="AM318" s="4">
        <f t="shared" si="269"/>
        <v>-4.0360455046563004</v>
      </c>
      <c r="AN318" s="4">
        <f t="shared" si="270"/>
        <v>-16.144182018625202</v>
      </c>
      <c r="AO318" s="4">
        <f t="shared" si="271"/>
        <v>-9.8533913862987674</v>
      </c>
      <c r="AP318" s="4">
        <f t="shared" si="272"/>
        <v>4</v>
      </c>
      <c r="AQ318" s="4">
        <f t="shared" si="273"/>
        <v>-12.144182018625202</v>
      </c>
      <c r="AR318" s="4">
        <f t="shared" si="274"/>
        <v>11.797596966356247</v>
      </c>
      <c r="AS318" s="4">
        <f t="shared" si="275"/>
        <v>0.20240303364375478</v>
      </c>
      <c r="AT318" s="4">
        <f t="shared" si="276"/>
        <v>5.2988990296625647E-2</v>
      </c>
      <c r="AU318" s="4">
        <f t="shared" si="277"/>
        <v>0.66264339751815549</v>
      </c>
      <c r="AV318" s="4">
        <f t="shared" si="278"/>
        <v>0.60926321316040066</v>
      </c>
      <c r="AW318" s="4">
        <f t="shared" si="279"/>
        <v>34.90821072667039</v>
      </c>
      <c r="AX318" s="4">
        <f t="shared" si="280"/>
        <v>-3.9919889639946998E-2</v>
      </c>
      <c r="AY318" s="4">
        <f t="shared" si="281"/>
        <v>-0.645283848760281</v>
      </c>
      <c r="AZ318" s="4">
        <f t="shared" si="282"/>
        <v>-3.0798073172829437</v>
      </c>
      <c r="BA318" s="4">
        <f t="shared" si="283"/>
        <v>-176.45996099382111</v>
      </c>
      <c r="BB318" s="4">
        <f t="shared" si="284"/>
        <v>5.076831170306412</v>
      </c>
      <c r="BC318" s="4">
        <f t="shared" si="285"/>
        <v>6.720765796049835</v>
      </c>
      <c r="BD318" s="4">
        <f t="shared" si="286"/>
        <v>16.874428136662658</v>
      </c>
      <c r="BE318" s="4">
        <f t="shared" si="287"/>
        <v>68.164701478112178</v>
      </c>
      <c r="BF318" s="4">
        <f t="shared" si="288"/>
        <v>111.83529852188782</v>
      </c>
      <c r="BG318" s="4">
        <f t="shared" si="289"/>
        <v>248.16470147811219</v>
      </c>
    </row>
    <row r="319" spans="1:59" x14ac:dyDescent="0.2">
      <c r="A319" s="3">
        <f t="shared" si="292"/>
        <v>45606</v>
      </c>
      <c r="B319" s="1">
        <f t="shared" si="290"/>
        <v>2024</v>
      </c>
      <c r="C319" s="1">
        <f t="shared" si="293"/>
        <v>11</v>
      </c>
      <c r="D319" s="1">
        <f t="shared" si="294"/>
        <v>10</v>
      </c>
      <c r="E319" s="1">
        <v>12</v>
      </c>
      <c r="F319" s="1">
        <f t="shared" si="237"/>
        <v>2024</v>
      </c>
      <c r="G319" s="1">
        <f t="shared" si="238"/>
        <v>11</v>
      </c>
      <c r="H319" s="1">
        <f t="shared" si="239"/>
        <v>10</v>
      </c>
      <c r="I319" s="1">
        <f t="shared" si="240"/>
        <v>20</v>
      </c>
      <c r="J319" s="1">
        <f t="shared" si="241"/>
        <v>-13</v>
      </c>
      <c r="K319" s="4">
        <f t="shared" si="242"/>
        <v>9079.9166666666279</v>
      </c>
      <c r="L319" s="4">
        <f t="shared" si="243"/>
        <v>0.24859456992927112</v>
      </c>
      <c r="M319" s="4">
        <f t="shared" si="244"/>
        <v>200.05659096222371</v>
      </c>
      <c r="N319" s="4">
        <f t="shared" si="245"/>
        <v>13.337106064148248</v>
      </c>
      <c r="O319" s="4">
        <f t="shared" si="246"/>
        <v>15.270439397481582</v>
      </c>
      <c r="P319" s="4">
        <f t="shared" si="247"/>
        <v>15.337106064148248</v>
      </c>
      <c r="Q319" s="4">
        <f t="shared" si="248"/>
        <v>230.05659096222371</v>
      </c>
      <c r="R319" s="4">
        <f t="shared" si="249"/>
        <v>283.36061076887972</v>
      </c>
      <c r="S319" s="4">
        <f t="shared" si="250"/>
        <v>1.6698673217202829E-2</v>
      </c>
      <c r="T319" s="4">
        <f t="shared" si="251"/>
        <v>23.436059380590919</v>
      </c>
      <c r="U319" s="4">
        <f t="shared" si="291"/>
        <v>0.40903639988421436</v>
      </c>
      <c r="V319" s="4">
        <f t="shared" si="252"/>
        <v>-53.304019806656015</v>
      </c>
      <c r="W319" s="4">
        <f t="shared" si="253"/>
        <v>-0.93033065017441874</v>
      </c>
      <c r="X319" s="4">
        <f t="shared" si="254"/>
        <v>-0.93033065017441874</v>
      </c>
      <c r="Y319" s="4">
        <f t="shared" si="255"/>
        <v>-0.94385489288407243</v>
      </c>
      <c r="Z319" s="4">
        <f t="shared" si="256"/>
        <v>-0.9438536521488754</v>
      </c>
      <c r="AA319" s="4">
        <f t="shared" si="257"/>
        <v>-0.95744396312553959</v>
      </c>
      <c r="AB319" s="4">
        <f t="shared" si="258"/>
        <v>-54.857498207372636</v>
      </c>
      <c r="AC319" s="4">
        <f t="shared" si="259"/>
        <v>228.50311256150709</v>
      </c>
      <c r="AD319" s="4">
        <f t="shared" si="260"/>
        <v>3.9881316652535128</v>
      </c>
      <c r="AE319" s="4">
        <f t="shared" si="261"/>
        <v>-1.5534784007166138</v>
      </c>
      <c r="AF319" s="4">
        <f t="shared" si="262"/>
        <v>-6.2139136028664552</v>
      </c>
      <c r="AG319" s="4">
        <f t="shared" si="263"/>
        <v>3.9452316622340509</v>
      </c>
      <c r="AH319" s="4">
        <f t="shared" si="264"/>
        <v>226.04512344739345</v>
      </c>
      <c r="AI319" s="4">
        <f t="shared" si="265"/>
        <v>15.069674896492897</v>
      </c>
      <c r="AJ319" s="4">
        <f t="shared" si="266"/>
        <v>-0.30248471815767602</v>
      </c>
      <c r="AK319" s="4">
        <f t="shared" si="267"/>
        <v>-17.331097717639054</v>
      </c>
      <c r="AL319" s="4">
        <f t="shared" si="268"/>
        <v>-4.0114675148302581</v>
      </c>
      <c r="AM319" s="4">
        <f t="shared" si="269"/>
        <v>-4.0114675148302581</v>
      </c>
      <c r="AN319" s="4">
        <f t="shared" si="270"/>
        <v>-16.045870059321032</v>
      </c>
      <c r="AO319" s="4">
        <f t="shared" si="271"/>
        <v>-9.8319564564545772</v>
      </c>
      <c r="AP319" s="4">
        <f t="shared" si="272"/>
        <v>4</v>
      </c>
      <c r="AQ319" s="4">
        <f t="shared" si="273"/>
        <v>-12.045870059321032</v>
      </c>
      <c r="AR319" s="4">
        <f t="shared" si="274"/>
        <v>11.799235499011315</v>
      </c>
      <c r="AS319" s="4">
        <f t="shared" si="275"/>
        <v>0.2007645009886847</v>
      </c>
      <c r="AT319" s="4">
        <f t="shared" si="276"/>
        <v>5.2560023450639384E-2</v>
      </c>
      <c r="AU319" s="4">
        <f t="shared" si="277"/>
        <v>0.66264339751815549</v>
      </c>
      <c r="AV319" s="4">
        <f t="shared" si="278"/>
        <v>0.60440462288474628</v>
      </c>
      <c r="AW319" s="4">
        <f t="shared" si="279"/>
        <v>34.629834009492093</v>
      </c>
      <c r="AX319" s="4">
        <f t="shared" si="280"/>
        <v>-3.9537214664314049E-2</v>
      </c>
      <c r="AY319" s="4">
        <f t="shared" si="281"/>
        <v>-0.64749582674383865</v>
      </c>
      <c r="AZ319" s="4">
        <f t="shared" si="282"/>
        <v>-3.0806066455812697</v>
      </c>
      <c r="BA319" s="4">
        <f t="shared" si="283"/>
        <v>-176.50575913176058</v>
      </c>
      <c r="BB319" s="4">
        <f t="shared" si="284"/>
        <v>5.0603882379271381</v>
      </c>
      <c r="BC319" s="4">
        <f t="shared" si="285"/>
        <v>6.7388472610841772</v>
      </c>
      <c r="BD319" s="4">
        <f t="shared" si="286"/>
        <v>16.859623736938453</v>
      </c>
      <c r="BE319" s="4">
        <f t="shared" si="287"/>
        <v>67.798809957404501</v>
      </c>
      <c r="BF319" s="4">
        <f t="shared" si="288"/>
        <v>112.2011900425955</v>
      </c>
      <c r="BG319" s="4">
        <f t="shared" si="289"/>
        <v>247.7988099574045</v>
      </c>
    </row>
    <row r="320" spans="1:59" x14ac:dyDescent="0.2">
      <c r="A320" s="3">
        <f t="shared" si="292"/>
        <v>45607</v>
      </c>
      <c r="B320" s="1">
        <f t="shared" si="290"/>
        <v>2024</v>
      </c>
      <c r="C320" s="1">
        <f t="shared" si="293"/>
        <v>11</v>
      </c>
      <c r="D320" s="1">
        <f t="shared" si="294"/>
        <v>11</v>
      </c>
      <c r="E320" s="1">
        <v>12</v>
      </c>
      <c r="F320" s="1">
        <f t="shared" si="237"/>
        <v>2024</v>
      </c>
      <c r="G320" s="1">
        <f t="shared" si="238"/>
        <v>11</v>
      </c>
      <c r="H320" s="1">
        <f t="shared" si="239"/>
        <v>10</v>
      </c>
      <c r="I320" s="1">
        <f t="shared" si="240"/>
        <v>20</v>
      </c>
      <c r="J320" s="1">
        <f t="shared" si="241"/>
        <v>-13</v>
      </c>
      <c r="K320" s="4">
        <f t="shared" si="242"/>
        <v>9080.9166666666279</v>
      </c>
      <c r="L320" s="4">
        <f t="shared" si="243"/>
        <v>0.24862194843714244</v>
      </c>
      <c r="M320" s="4">
        <f t="shared" si="244"/>
        <v>201.04223833372816</v>
      </c>
      <c r="N320" s="4">
        <f t="shared" si="245"/>
        <v>13.40281588891521</v>
      </c>
      <c r="O320" s="4">
        <f t="shared" si="246"/>
        <v>15.336149222248544</v>
      </c>
      <c r="P320" s="4">
        <f t="shared" si="247"/>
        <v>15.40281588891521</v>
      </c>
      <c r="Q320" s="4">
        <f t="shared" si="248"/>
        <v>231.04223833372816</v>
      </c>
      <c r="R320" s="4">
        <f t="shared" si="249"/>
        <v>283.36065731234311</v>
      </c>
      <c r="S320" s="4">
        <f t="shared" si="250"/>
        <v>1.6698672122062514E-2</v>
      </c>
      <c r="T320" s="4">
        <f t="shared" si="251"/>
        <v>23.436059024670318</v>
      </c>
      <c r="U320" s="4">
        <f t="shared" si="291"/>
        <v>0.40903639367222799</v>
      </c>
      <c r="V320" s="4">
        <f t="shared" si="252"/>
        <v>-52.318418978614943</v>
      </c>
      <c r="W320" s="4">
        <f t="shared" si="253"/>
        <v>-0.91312867061471958</v>
      </c>
      <c r="X320" s="4">
        <f t="shared" si="254"/>
        <v>-0.91312867061471958</v>
      </c>
      <c r="Y320" s="4">
        <f t="shared" si="255"/>
        <v>-0.92648062434261935</v>
      </c>
      <c r="Z320" s="4">
        <f t="shared" si="256"/>
        <v>-0.92647943032548075</v>
      </c>
      <c r="AA320" s="4">
        <f t="shared" si="257"/>
        <v>-0.93989822110441557</v>
      </c>
      <c r="AB320" s="4">
        <f t="shared" si="258"/>
        <v>-53.852201241136896</v>
      </c>
      <c r="AC320" s="4">
        <f t="shared" si="259"/>
        <v>229.50845607120621</v>
      </c>
      <c r="AD320" s="4">
        <f t="shared" si="260"/>
        <v>4.0056782196113181</v>
      </c>
      <c r="AE320" s="4">
        <f t="shared" si="261"/>
        <v>-1.533782262521953</v>
      </c>
      <c r="AF320" s="4">
        <f t="shared" si="262"/>
        <v>-6.1351290500878122</v>
      </c>
      <c r="AG320" s="4">
        <f t="shared" si="263"/>
        <v>3.9629251798375433</v>
      </c>
      <c r="AH320" s="4">
        <f t="shared" si="264"/>
        <v>227.058887330814</v>
      </c>
      <c r="AI320" s="4">
        <f t="shared" si="265"/>
        <v>15.1372591553876</v>
      </c>
      <c r="AJ320" s="4">
        <f t="shared" si="266"/>
        <v>-0.30728390410249556</v>
      </c>
      <c r="AK320" s="4">
        <f t="shared" si="267"/>
        <v>-17.60607081737572</v>
      </c>
      <c r="AL320" s="4">
        <f t="shared" si="268"/>
        <v>-3.9833510029141621</v>
      </c>
      <c r="AM320" s="4">
        <f t="shared" si="269"/>
        <v>-3.9833510029141621</v>
      </c>
      <c r="AN320" s="4">
        <f t="shared" si="270"/>
        <v>-15.933404011656648</v>
      </c>
      <c r="AO320" s="4">
        <f t="shared" si="271"/>
        <v>-9.7982749615688363</v>
      </c>
      <c r="AP320" s="4">
        <f t="shared" si="272"/>
        <v>4</v>
      </c>
      <c r="AQ320" s="4">
        <f t="shared" si="273"/>
        <v>-11.933404011656648</v>
      </c>
      <c r="AR320" s="4">
        <f t="shared" si="274"/>
        <v>11.801109933139056</v>
      </c>
      <c r="AS320" s="4">
        <f t="shared" si="275"/>
        <v>0.1988900668609439</v>
      </c>
      <c r="AT320" s="4">
        <f t="shared" si="276"/>
        <v>5.2069297743527011E-2</v>
      </c>
      <c r="AU320" s="4">
        <f t="shared" si="277"/>
        <v>0.66264339751815549</v>
      </c>
      <c r="AV320" s="4">
        <f t="shared" si="278"/>
        <v>0.59963485732697885</v>
      </c>
      <c r="AW320" s="4">
        <f t="shared" si="279"/>
        <v>34.356546573765158</v>
      </c>
      <c r="AX320" s="4">
        <f t="shared" si="280"/>
        <v>-3.9109300474534807E-2</v>
      </c>
      <c r="AY320" s="4">
        <f t="shared" si="281"/>
        <v>-0.64965518829425706</v>
      </c>
      <c r="AZ320" s="4">
        <f t="shared" si="282"/>
        <v>-3.0814651291020301</v>
      </c>
      <c r="BA320" s="4">
        <f t="shared" si="283"/>
        <v>-176.55494661428168</v>
      </c>
      <c r="BB320" s="4">
        <f t="shared" si="284"/>
        <v>5.0441698617303956</v>
      </c>
      <c r="BC320" s="4">
        <f t="shared" si="285"/>
        <v>6.7569400714086605</v>
      </c>
      <c r="BD320" s="4">
        <f t="shared" si="286"/>
        <v>16.845279794869452</v>
      </c>
      <c r="BE320" s="4">
        <f t="shared" si="287"/>
        <v>67.439004266509684</v>
      </c>
      <c r="BF320" s="4">
        <f t="shared" si="288"/>
        <v>112.56099573349032</v>
      </c>
      <c r="BG320" s="4">
        <f t="shared" si="289"/>
        <v>247.4390042665097</v>
      </c>
    </row>
    <row r="321" spans="1:59" x14ac:dyDescent="0.2">
      <c r="A321" s="3">
        <f t="shared" si="292"/>
        <v>45608</v>
      </c>
      <c r="B321" s="1">
        <f t="shared" si="290"/>
        <v>2024</v>
      </c>
      <c r="C321" s="1">
        <f t="shared" si="293"/>
        <v>11</v>
      </c>
      <c r="D321" s="1">
        <f t="shared" si="294"/>
        <v>12</v>
      </c>
      <c r="E321" s="1">
        <v>12</v>
      </c>
      <c r="F321" s="1">
        <f t="shared" si="237"/>
        <v>2024</v>
      </c>
      <c r="G321" s="1">
        <f t="shared" si="238"/>
        <v>11</v>
      </c>
      <c r="H321" s="1">
        <f t="shared" si="239"/>
        <v>10</v>
      </c>
      <c r="I321" s="1">
        <f t="shared" si="240"/>
        <v>20</v>
      </c>
      <c r="J321" s="1">
        <f t="shared" si="241"/>
        <v>-13</v>
      </c>
      <c r="K321" s="4">
        <f t="shared" si="242"/>
        <v>9081.9166666666279</v>
      </c>
      <c r="L321" s="4">
        <f t="shared" si="243"/>
        <v>0.24864932694501377</v>
      </c>
      <c r="M321" s="4">
        <f t="shared" si="244"/>
        <v>202.02788570523262</v>
      </c>
      <c r="N321" s="4">
        <f t="shared" si="245"/>
        <v>13.468525713682174</v>
      </c>
      <c r="O321" s="4">
        <f t="shared" si="246"/>
        <v>15.401859047015508</v>
      </c>
      <c r="P321" s="4">
        <f t="shared" si="247"/>
        <v>15.468525713682176</v>
      </c>
      <c r="Q321" s="4">
        <f t="shared" si="248"/>
        <v>232.02788570523265</v>
      </c>
      <c r="R321" s="4">
        <f t="shared" si="249"/>
        <v>283.36070385580649</v>
      </c>
      <c r="S321" s="4">
        <f t="shared" si="250"/>
        <v>1.6698671026922199E-2</v>
      </c>
      <c r="T321" s="4">
        <f t="shared" si="251"/>
        <v>23.436058668749713</v>
      </c>
      <c r="U321" s="4">
        <f t="shared" si="291"/>
        <v>0.40903638746024157</v>
      </c>
      <c r="V321" s="4">
        <f t="shared" si="252"/>
        <v>-51.332818150573843</v>
      </c>
      <c r="W321" s="4">
        <f t="shared" si="253"/>
        <v>-0.89592669105501987</v>
      </c>
      <c r="X321" s="4">
        <f t="shared" si="254"/>
        <v>-0.89592669105501987</v>
      </c>
      <c r="Y321" s="4">
        <f t="shared" si="255"/>
        <v>-0.90910228415872918</v>
      </c>
      <c r="Z321" s="4">
        <f t="shared" si="256"/>
        <v>-0.90910113673959059</v>
      </c>
      <c r="AA321" s="4">
        <f t="shared" si="257"/>
        <v>-0.92234425420267063</v>
      </c>
      <c r="AB321" s="4">
        <f t="shared" si="258"/>
        <v>-52.846433023954567</v>
      </c>
      <c r="AC321" s="4">
        <f t="shared" si="259"/>
        <v>230.51427083185192</v>
      </c>
      <c r="AD321" s="4">
        <f t="shared" si="260"/>
        <v>4.0232329988497444</v>
      </c>
      <c r="AE321" s="4">
        <f t="shared" si="261"/>
        <v>-1.5136148733807318</v>
      </c>
      <c r="AF321" s="4">
        <f t="shared" si="262"/>
        <v>-6.054459493522927</v>
      </c>
      <c r="AG321" s="4">
        <f t="shared" si="263"/>
        <v>3.9806804915366256</v>
      </c>
      <c r="AH321" s="4">
        <f t="shared" si="264"/>
        <v>228.07619175511067</v>
      </c>
      <c r="AI321" s="4">
        <f t="shared" si="265"/>
        <v>15.205079450340712</v>
      </c>
      <c r="AJ321" s="4">
        <f t="shared" si="266"/>
        <v>-0.31199474770987101</v>
      </c>
      <c r="AK321" s="4">
        <f t="shared" si="267"/>
        <v>-17.875982274024516</v>
      </c>
      <c r="AL321" s="4">
        <f t="shared" si="268"/>
        <v>-3.9516939501219781</v>
      </c>
      <c r="AM321" s="4">
        <f t="shared" si="269"/>
        <v>-3.9516939501219781</v>
      </c>
      <c r="AN321" s="4">
        <f t="shared" si="270"/>
        <v>-15.806775800487912</v>
      </c>
      <c r="AO321" s="4">
        <f t="shared" si="271"/>
        <v>-9.7523163069649854</v>
      </c>
      <c r="AP321" s="4">
        <f t="shared" si="272"/>
        <v>4</v>
      </c>
      <c r="AQ321" s="4">
        <f t="shared" si="273"/>
        <v>-11.806775800487912</v>
      </c>
      <c r="AR321" s="4">
        <f t="shared" si="274"/>
        <v>11.803220403325202</v>
      </c>
      <c r="AS321" s="4">
        <f t="shared" si="275"/>
        <v>0.19677959667479605</v>
      </c>
      <c r="AT321" s="4">
        <f t="shared" si="276"/>
        <v>5.1516777940825147E-2</v>
      </c>
      <c r="AU321" s="4">
        <f t="shared" si="277"/>
        <v>0.66264339751815549</v>
      </c>
      <c r="AV321" s="4">
        <f t="shared" si="278"/>
        <v>0.59495573164104498</v>
      </c>
      <c r="AW321" s="4">
        <f t="shared" si="279"/>
        <v>34.088452420149892</v>
      </c>
      <c r="AX321" s="4">
        <f t="shared" si="280"/>
        <v>-3.8636397014187487E-2</v>
      </c>
      <c r="AY321" s="4">
        <f t="shared" si="281"/>
        <v>-0.65176179033241166</v>
      </c>
      <c r="AZ321" s="4">
        <f t="shared" si="282"/>
        <v>-3.0823820106135296</v>
      </c>
      <c r="BA321" s="4">
        <f t="shared" si="283"/>
        <v>-176.60748005520418</v>
      </c>
      <c r="BB321" s="4">
        <f t="shared" si="284"/>
        <v>5.0281847057012161</v>
      </c>
      <c r="BC321" s="4">
        <f t="shared" si="285"/>
        <v>6.7750356976239861</v>
      </c>
      <c r="BD321" s="4">
        <f t="shared" si="286"/>
        <v>16.83140510902642</v>
      </c>
      <c r="BE321" s="4">
        <f t="shared" si="287"/>
        <v>67.085441092992923</v>
      </c>
      <c r="BF321" s="4">
        <f t="shared" si="288"/>
        <v>112.91455890700708</v>
      </c>
      <c r="BG321" s="4">
        <f t="shared" si="289"/>
        <v>247.08544109299294</v>
      </c>
    </row>
    <row r="322" spans="1:59" x14ac:dyDescent="0.2">
      <c r="A322" s="3">
        <f t="shared" si="292"/>
        <v>45609</v>
      </c>
      <c r="B322" s="1">
        <f t="shared" si="290"/>
        <v>2024</v>
      </c>
      <c r="C322" s="1">
        <f t="shared" si="293"/>
        <v>11</v>
      </c>
      <c r="D322" s="1">
        <f t="shared" si="294"/>
        <v>13</v>
      </c>
      <c r="E322" s="1">
        <v>12</v>
      </c>
      <c r="F322" s="1">
        <f t="shared" si="237"/>
        <v>2024</v>
      </c>
      <c r="G322" s="1">
        <f t="shared" si="238"/>
        <v>11</v>
      </c>
      <c r="H322" s="1">
        <f t="shared" si="239"/>
        <v>10</v>
      </c>
      <c r="I322" s="1">
        <f t="shared" si="240"/>
        <v>20</v>
      </c>
      <c r="J322" s="1">
        <f t="shared" si="241"/>
        <v>-13</v>
      </c>
      <c r="K322" s="4">
        <f t="shared" si="242"/>
        <v>9082.9166666666279</v>
      </c>
      <c r="L322" s="4">
        <f t="shared" si="243"/>
        <v>0.24867670545288509</v>
      </c>
      <c r="M322" s="4">
        <f t="shared" si="244"/>
        <v>203.01353307720274</v>
      </c>
      <c r="N322" s="4">
        <f t="shared" si="245"/>
        <v>13.534235538480182</v>
      </c>
      <c r="O322" s="4">
        <f t="shared" si="246"/>
        <v>15.467568871813516</v>
      </c>
      <c r="P322" s="4">
        <f t="shared" si="247"/>
        <v>15.534235538480182</v>
      </c>
      <c r="Q322" s="4">
        <f t="shared" si="248"/>
        <v>233.01353307720274</v>
      </c>
      <c r="R322" s="4">
        <f t="shared" si="249"/>
        <v>283.36075039926988</v>
      </c>
      <c r="S322" s="4">
        <f t="shared" si="250"/>
        <v>1.6698669931781884E-2</v>
      </c>
      <c r="T322" s="4">
        <f t="shared" si="251"/>
        <v>23.436058312829111</v>
      </c>
      <c r="U322" s="4">
        <f t="shared" si="291"/>
        <v>0.4090363812482552</v>
      </c>
      <c r="V322" s="4">
        <f t="shared" si="252"/>
        <v>-50.347217322067138</v>
      </c>
      <c r="W322" s="4">
        <f t="shared" si="253"/>
        <v>-0.87872471148719389</v>
      </c>
      <c r="X322" s="4">
        <f t="shared" si="254"/>
        <v>-0.87872471148719389</v>
      </c>
      <c r="Y322" s="4">
        <f t="shared" si="255"/>
        <v>-0.89171992337306294</v>
      </c>
      <c r="Z322" s="4">
        <f t="shared" si="256"/>
        <v>-0.89171882234927524</v>
      </c>
      <c r="AA322" s="4">
        <f t="shared" si="257"/>
        <v>-0.90478216347164575</v>
      </c>
      <c r="AB322" s="4">
        <f t="shared" si="258"/>
        <v>-51.840199345641025</v>
      </c>
      <c r="AC322" s="4">
        <f t="shared" si="259"/>
        <v>231.52055105362885</v>
      </c>
      <c r="AD322" s="4">
        <f t="shared" si="260"/>
        <v>4.0407959019174502</v>
      </c>
      <c r="AE322" s="4">
        <f t="shared" si="261"/>
        <v>-1.4929820235738873</v>
      </c>
      <c r="AF322" s="4">
        <f t="shared" si="262"/>
        <v>-5.9719280942955493</v>
      </c>
      <c r="AG322" s="4">
        <f t="shared" si="263"/>
        <v>3.9984975602678965</v>
      </c>
      <c r="AH322" s="4">
        <f t="shared" si="264"/>
        <v>229.097034596707</v>
      </c>
      <c r="AI322" s="4">
        <f t="shared" si="265"/>
        <v>15.273135639780467</v>
      </c>
      <c r="AJ322" s="4">
        <f t="shared" si="266"/>
        <v>-0.31661533329903918</v>
      </c>
      <c r="AK322" s="4">
        <f t="shared" si="267"/>
        <v>-18.14072232716282</v>
      </c>
      <c r="AL322" s="4">
        <f t="shared" si="268"/>
        <v>-3.9164984804957328</v>
      </c>
      <c r="AM322" s="4">
        <f t="shared" si="269"/>
        <v>-3.9164984804957328</v>
      </c>
      <c r="AN322" s="4">
        <f t="shared" si="270"/>
        <v>-15.665993921982931</v>
      </c>
      <c r="AO322" s="4">
        <f t="shared" si="271"/>
        <v>-9.6940658276873819</v>
      </c>
      <c r="AP322" s="4">
        <f t="shared" si="272"/>
        <v>4</v>
      </c>
      <c r="AQ322" s="4">
        <f t="shared" si="273"/>
        <v>-11.665993921982931</v>
      </c>
      <c r="AR322" s="4">
        <f t="shared" si="274"/>
        <v>11.805566767966951</v>
      </c>
      <c r="AS322" s="4">
        <f t="shared" si="275"/>
        <v>0.19443323203304885</v>
      </c>
      <c r="AT322" s="4">
        <f t="shared" si="276"/>
        <v>5.0902501114062158E-2</v>
      </c>
      <c r="AU322" s="4">
        <f t="shared" si="277"/>
        <v>0.66264339751815549</v>
      </c>
      <c r="AV322" s="4">
        <f t="shared" si="278"/>
        <v>0.59036903957592268</v>
      </c>
      <c r="AW322" s="4">
        <f t="shared" si="279"/>
        <v>33.825654322892241</v>
      </c>
      <c r="AX322" s="4">
        <f t="shared" si="280"/>
        <v>-3.8118803891188831E-2</v>
      </c>
      <c r="AY322" s="4">
        <f t="shared" si="281"/>
        <v>-0.65381550230501362</v>
      </c>
      <c r="AZ322" s="4">
        <f t="shared" si="282"/>
        <v>-3.0833564977626917</v>
      </c>
      <c r="BA322" s="4">
        <f t="shared" si="283"/>
        <v>-176.66331405604089</v>
      </c>
      <c r="BB322" s="4">
        <f t="shared" si="284"/>
        <v>5.0124415719125919</v>
      </c>
      <c r="BC322" s="4">
        <f t="shared" si="285"/>
        <v>6.7931251960543593</v>
      </c>
      <c r="BD322" s="4">
        <f t="shared" si="286"/>
        <v>16.818008339879544</v>
      </c>
      <c r="BE322" s="4">
        <f t="shared" si="287"/>
        <v>66.73827733094052</v>
      </c>
      <c r="BF322" s="4">
        <f t="shared" si="288"/>
        <v>113.26172266905948</v>
      </c>
      <c r="BG322" s="4">
        <f t="shared" si="289"/>
        <v>246.73827733094052</v>
      </c>
    </row>
    <row r="323" spans="1:59" x14ac:dyDescent="0.2">
      <c r="A323" s="3">
        <f t="shared" si="292"/>
        <v>45610</v>
      </c>
      <c r="B323" s="1">
        <f t="shared" si="290"/>
        <v>2024</v>
      </c>
      <c r="C323" s="1">
        <f t="shared" si="293"/>
        <v>11</v>
      </c>
      <c r="D323" s="1">
        <f t="shared" si="294"/>
        <v>14</v>
      </c>
      <c r="E323" s="1">
        <v>12</v>
      </c>
      <c r="F323" s="1">
        <f t="shared" si="237"/>
        <v>2024</v>
      </c>
      <c r="G323" s="1">
        <f t="shared" si="238"/>
        <v>11</v>
      </c>
      <c r="H323" s="1">
        <f t="shared" si="239"/>
        <v>10</v>
      </c>
      <c r="I323" s="1">
        <f t="shared" si="240"/>
        <v>20</v>
      </c>
      <c r="J323" s="1">
        <f t="shared" si="241"/>
        <v>-13</v>
      </c>
      <c r="K323" s="4">
        <f t="shared" si="242"/>
        <v>9083.9166666666279</v>
      </c>
      <c r="L323" s="4">
        <f t="shared" si="243"/>
        <v>0.24870408396075641</v>
      </c>
      <c r="M323" s="4">
        <f t="shared" si="244"/>
        <v>203.99918044824153</v>
      </c>
      <c r="N323" s="4">
        <f t="shared" si="245"/>
        <v>13.599945363216102</v>
      </c>
      <c r="O323" s="4">
        <f t="shared" si="246"/>
        <v>15.533278696549436</v>
      </c>
      <c r="P323" s="4">
        <f t="shared" si="247"/>
        <v>15.599945363216101</v>
      </c>
      <c r="Q323" s="4">
        <f t="shared" si="248"/>
        <v>233.9991804482415</v>
      </c>
      <c r="R323" s="4">
        <f t="shared" si="249"/>
        <v>283.36079694273326</v>
      </c>
      <c r="S323" s="4">
        <f t="shared" si="250"/>
        <v>1.6698668836641568E-2</v>
      </c>
      <c r="T323" s="4">
        <f t="shared" si="251"/>
        <v>23.43605795690851</v>
      </c>
      <c r="U323" s="4">
        <f t="shared" si="291"/>
        <v>0.40903637503626883</v>
      </c>
      <c r="V323" s="4">
        <f t="shared" si="252"/>
        <v>-49.361616494491756</v>
      </c>
      <c r="W323" s="4">
        <f t="shared" si="253"/>
        <v>-0.86152273193562257</v>
      </c>
      <c r="X323" s="4">
        <f t="shared" si="254"/>
        <v>-0.86152273193562257</v>
      </c>
      <c r="Y323" s="4">
        <f t="shared" si="255"/>
        <v>-0.8743335943948698</v>
      </c>
      <c r="Z323" s="4">
        <f t="shared" si="256"/>
        <v>-0.87433253948266221</v>
      </c>
      <c r="AA323" s="4">
        <f t="shared" si="257"/>
        <v>-0.88721205277003024</v>
      </c>
      <c r="AB323" s="4">
        <f t="shared" si="258"/>
        <v>-50.833506156860814</v>
      </c>
      <c r="AC323" s="4">
        <f t="shared" si="259"/>
        <v>232.52729078587245</v>
      </c>
      <c r="AD323" s="4">
        <f t="shared" si="260"/>
        <v>4.0583668249557476</v>
      </c>
      <c r="AE323" s="4">
        <f t="shared" si="261"/>
        <v>-1.4718896623690512</v>
      </c>
      <c r="AF323" s="4">
        <f t="shared" si="262"/>
        <v>-5.8875586494762047</v>
      </c>
      <c r="AG323" s="4">
        <f t="shared" si="263"/>
        <v>4.0163762750728278</v>
      </c>
      <c r="AH323" s="4">
        <f t="shared" si="264"/>
        <v>230.12140949814761</v>
      </c>
      <c r="AI323" s="4">
        <f t="shared" si="265"/>
        <v>15.341427299876507</v>
      </c>
      <c r="AJ323" s="4">
        <f t="shared" si="266"/>
        <v>-0.32114375781745297</v>
      </c>
      <c r="AK323" s="4">
        <f t="shared" si="267"/>
        <v>-18.400181939911494</v>
      </c>
      <c r="AL323" s="4">
        <f t="shared" si="268"/>
        <v>-3.8777709500938897</v>
      </c>
      <c r="AM323" s="4">
        <f t="shared" si="269"/>
        <v>-3.8777709500938897</v>
      </c>
      <c r="AN323" s="4">
        <f t="shared" si="270"/>
        <v>-15.511083800375559</v>
      </c>
      <c r="AO323" s="4">
        <f t="shared" si="271"/>
        <v>-9.6235251508993542</v>
      </c>
      <c r="AP323" s="4">
        <f t="shared" si="272"/>
        <v>4</v>
      </c>
      <c r="AQ323" s="4">
        <f t="shared" si="273"/>
        <v>-11.511083800375559</v>
      </c>
      <c r="AR323" s="4">
        <f t="shared" si="274"/>
        <v>11.808148603327075</v>
      </c>
      <c r="AS323" s="4">
        <f t="shared" si="275"/>
        <v>0.19185139667292894</v>
      </c>
      <c r="AT323" s="4">
        <f t="shared" si="276"/>
        <v>5.0226578197384568E-2</v>
      </c>
      <c r="AU323" s="4">
        <f t="shared" si="277"/>
        <v>0.66264339751815549</v>
      </c>
      <c r="AV323" s="4">
        <f t="shared" si="278"/>
        <v>0.5858765522627184</v>
      </c>
      <c r="AW323" s="4">
        <f t="shared" si="279"/>
        <v>33.568253760329569</v>
      </c>
      <c r="AX323" s="4">
        <f t="shared" si="280"/>
        <v>-3.7556870176349441E-2</v>
      </c>
      <c r="AY323" s="4">
        <f t="shared" si="281"/>
        <v>-0.65581620559863318</v>
      </c>
      <c r="AZ323" s="4">
        <f t="shared" si="282"/>
        <v>-3.0843877631215775</v>
      </c>
      <c r="BA323" s="4">
        <f t="shared" si="283"/>
        <v>-176.72240120866309</v>
      </c>
      <c r="BB323" s="4">
        <f t="shared" si="284"/>
        <v>4.9969493912379512</v>
      </c>
      <c r="BC323" s="4">
        <f t="shared" si="285"/>
        <v>6.8111992120891234</v>
      </c>
      <c r="BD323" s="4">
        <f t="shared" si="286"/>
        <v>16.805097994565024</v>
      </c>
      <c r="BE323" s="4">
        <f t="shared" si="287"/>
        <v>66.397669943644104</v>
      </c>
      <c r="BF323" s="4">
        <f t="shared" si="288"/>
        <v>113.6023300563559</v>
      </c>
      <c r="BG323" s="4">
        <f t="shared" si="289"/>
        <v>246.3976699436441</v>
      </c>
    </row>
    <row r="324" spans="1:59" x14ac:dyDescent="0.2">
      <c r="A324" s="3">
        <f t="shared" si="292"/>
        <v>45611</v>
      </c>
      <c r="B324" s="1">
        <f t="shared" si="290"/>
        <v>2024</v>
      </c>
      <c r="C324" s="1">
        <f t="shared" si="293"/>
        <v>11</v>
      </c>
      <c r="D324" s="1">
        <f t="shared" si="294"/>
        <v>15</v>
      </c>
      <c r="E324" s="1">
        <v>12</v>
      </c>
      <c r="F324" s="1">
        <f t="shared" si="237"/>
        <v>2024</v>
      </c>
      <c r="G324" s="1">
        <f t="shared" si="238"/>
        <v>11</v>
      </c>
      <c r="H324" s="1">
        <f t="shared" si="239"/>
        <v>10</v>
      </c>
      <c r="I324" s="1">
        <f t="shared" si="240"/>
        <v>20</v>
      </c>
      <c r="J324" s="1">
        <f t="shared" si="241"/>
        <v>-13</v>
      </c>
      <c r="K324" s="4">
        <f t="shared" si="242"/>
        <v>9084.9166666666279</v>
      </c>
      <c r="L324" s="4">
        <f t="shared" si="243"/>
        <v>0.24873146246862773</v>
      </c>
      <c r="M324" s="4">
        <f t="shared" si="244"/>
        <v>204.98482781974599</v>
      </c>
      <c r="N324" s="4">
        <f t="shared" si="245"/>
        <v>13.665655187983067</v>
      </c>
      <c r="O324" s="4">
        <f t="shared" si="246"/>
        <v>15.5989885213164</v>
      </c>
      <c r="P324" s="4">
        <f t="shared" si="247"/>
        <v>15.665655187983067</v>
      </c>
      <c r="Q324" s="4">
        <f t="shared" si="248"/>
        <v>234.98482781974599</v>
      </c>
      <c r="R324" s="4">
        <f t="shared" si="249"/>
        <v>283.36084348619664</v>
      </c>
      <c r="S324" s="4">
        <f t="shared" si="250"/>
        <v>1.6698667741501253E-2</v>
      </c>
      <c r="T324" s="4">
        <f t="shared" si="251"/>
        <v>23.436057600987908</v>
      </c>
      <c r="U324" s="4">
        <f t="shared" si="291"/>
        <v>0.40903636882428246</v>
      </c>
      <c r="V324" s="4">
        <f t="shared" si="252"/>
        <v>-48.376015666450655</v>
      </c>
      <c r="W324" s="4">
        <f t="shared" si="253"/>
        <v>-0.84432075237592286</v>
      </c>
      <c r="X324" s="4">
        <f t="shared" si="254"/>
        <v>-0.84432075237592286</v>
      </c>
      <c r="Y324" s="4">
        <f t="shared" si="255"/>
        <v>-0.85694335090572138</v>
      </c>
      <c r="Z324" s="4">
        <f t="shared" si="256"/>
        <v>-0.85694234174188555</v>
      </c>
      <c r="AA324" s="4">
        <f t="shared" si="257"/>
        <v>-0.86963402865426176</v>
      </c>
      <c r="AB324" s="4">
        <f t="shared" si="258"/>
        <v>-49.826359562848097</v>
      </c>
      <c r="AC324" s="4">
        <f t="shared" si="259"/>
        <v>233.53448392334855</v>
      </c>
      <c r="AD324" s="4">
        <f t="shared" si="260"/>
        <v>4.0759456614081966</v>
      </c>
      <c r="AE324" s="4">
        <f t="shared" si="261"/>
        <v>-1.4503438963974418</v>
      </c>
      <c r="AF324" s="4">
        <f t="shared" si="262"/>
        <v>-5.8013755855897671</v>
      </c>
      <c r="AG324" s="4">
        <f t="shared" si="263"/>
        <v>4.0343164497144777</v>
      </c>
      <c r="AH324" s="4">
        <f t="shared" si="264"/>
        <v>231.14930578884179</v>
      </c>
      <c r="AI324" s="4">
        <f t="shared" si="265"/>
        <v>15.409953719256119</v>
      </c>
      <c r="AJ324" s="4">
        <f t="shared" si="266"/>
        <v>-0.32557813247474376</v>
      </c>
      <c r="AK324" s="4">
        <f t="shared" si="267"/>
        <v>-18.654252892554027</v>
      </c>
      <c r="AL324" s="4">
        <f t="shared" si="268"/>
        <v>-3.8355220309042011</v>
      </c>
      <c r="AM324" s="4">
        <f t="shared" si="269"/>
        <v>-3.8355220309042011</v>
      </c>
      <c r="AN324" s="4">
        <f t="shared" si="270"/>
        <v>-15.342088123616804</v>
      </c>
      <c r="AO324" s="4">
        <f t="shared" si="271"/>
        <v>-9.5407125380270372</v>
      </c>
      <c r="AP324" s="4">
        <f t="shared" si="272"/>
        <v>4</v>
      </c>
      <c r="AQ324" s="4">
        <f t="shared" si="273"/>
        <v>-11.342088123616804</v>
      </c>
      <c r="AR324" s="4">
        <f t="shared" si="274"/>
        <v>11.810965197939719</v>
      </c>
      <c r="AS324" s="4">
        <f t="shared" si="275"/>
        <v>0.18903480206028078</v>
      </c>
      <c r="AT324" s="4">
        <f t="shared" si="276"/>
        <v>4.9489195452114901E-2</v>
      </c>
      <c r="AU324" s="4">
        <f t="shared" si="277"/>
        <v>0.66264339751815549</v>
      </c>
      <c r="AV324" s="4">
        <f t="shared" si="278"/>
        <v>0.5814800169606521</v>
      </c>
      <c r="AW324" s="4">
        <f t="shared" si="279"/>
        <v>33.316350843040894</v>
      </c>
      <c r="AX324" s="4">
        <f t="shared" si="280"/>
        <v>-3.6950994136814304E-2</v>
      </c>
      <c r="AY324" s="4">
        <f t="shared" si="281"/>
        <v>-0.65776379296616461</v>
      </c>
      <c r="AZ324" s="4">
        <f t="shared" si="282"/>
        <v>-3.0854749442713829</v>
      </c>
      <c r="BA324" s="4">
        <f t="shared" si="283"/>
        <v>-176.78469210011312</v>
      </c>
      <c r="BB324" s="4">
        <f t="shared" si="284"/>
        <v>4.9817172130020335</v>
      </c>
      <c r="BC324" s="4">
        <f t="shared" si="285"/>
        <v>6.8292479849376857</v>
      </c>
      <c r="BD324" s="4">
        <f t="shared" si="286"/>
        <v>16.792682410941751</v>
      </c>
      <c r="BE324" s="4">
        <f t="shared" si="287"/>
        <v>66.063775815318351</v>
      </c>
      <c r="BF324" s="4">
        <f t="shared" si="288"/>
        <v>113.93622418468165</v>
      </c>
      <c r="BG324" s="4">
        <f t="shared" si="289"/>
        <v>246.06377581531837</v>
      </c>
    </row>
    <row r="325" spans="1:59" x14ac:dyDescent="0.2">
      <c r="A325" s="3">
        <f t="shared" si="292"/>
        <v>45612</v>
      </c>
      <c r="B325" s="1">
        <f t="shared" si="290"/>
        <v>2024</v>
      </c>
      <c r="C325" s="1">
        <f t="shared" si="293"/>
        <v>11</v>
      </c>
      <c r="D325" s="1">
        <f t="shared" si="294"/>
        <v>16</v>
      </c>
      <c r="E325" s="1">
        <v>12</v>
      </c>
      <c r="F325" s="1">
        <f t="shared" ref="F325:F371" si="295">IF(Month &lt;=2,Year-1,Year)</f>
        <v>2024</v>
      </c>
      <c r="G325" s="1">
        <f t="shared" ref="G325:G371" si="296">IF(Month &lt;=2,Month+12,Month)</f>
        <v>11</v>
      </c>
      <c r="H325" s="1">
        <f t="shared" ref="H325:H371" si="297">Hour-Zone</f>
        <v>10</v>
      </c>
      <c r="I325" s="1">
        <f t="shared" ref="I325:I371" si="298">INT(Year_corr/100)</f>
        <v>20</v>
      </c>
      <c r="J325" s="1">
        <f t="shared" ref="J325:J371" si="299">2 - aaa + INT(aaa/4)</f>
        <v>-13</v>
      </c>
      <c r="K325" s="4">
        <f t="shared" ref="K325:K371" si="300">bbb + INT(365.25*Year_corr) + INT(30.6001*(Month_corr+1))   + Day + UTC/24 -730550.5</f>
        <v>9085.9166666666279</v>
      </c>
      <c r="L325" s="4">
        <f t="shared" ref="L325:L371" si="301">Days_since_Epoch/36525</f>
        <v>0.24875884097649906</v>
      </c>
      <c r="M325" s="4">
        <f t="shared" ref="M325:M371" si="302">MOD(  280.46061837   +  360.98564736629  *  Days_since_Epoch   +  0.000387933 * Jul_Cent_sinch_Epoch^2   -   Jul_Cent_sinch_Epoch^3  /38710000,360 )</f>
        <v>205.9704751917161</v>
      </c>
      <c r="N325" s="4">
        <f t="shared" ref="N325:N371" si="303">GMST_deg/15</f>
        <v>13.731365012781074</v>
      </c>
      <c r="O325" s="4">
        <f t="shared" ref="O325:O371" si="304">GMST_hrs + Longitude/15</f>
        <v>15.664698346114408</v>
      </c>
      <c r="P325" s="4">
        <f t="shared" ref="P325:P371" si="305">GMST_hrs + 12 - UTC</f>
        <v>15.731365012781076</v>
      </c>
      <c r="Q325" s="4">
        <f t="shared" ref="Q325:Q371" si="306">Mean_Sun_Longitude_hrs*15</f>
        <v>235.97047519171613</v>
      </c>
      <c r="R325" s="4">
        <f t="shared" ref="R325:R371" si="307">282.938 + 1.7*Jul_Cent_sinch_Epoch</f>
        <v>283.36089002966003</v>
      </c>
      <c r="S325" s="4">
        <f t="shared" ref="S325:S371" si="308">0.016708617 - 0.00004 * Jul_Cent_sinch_Epoch</f>
        <v>1.6698666646360938E-2</v>
      </c>
      <c r="T325" s="4">
        <f t="shared" ref="T325:T371" si="309">23.43929111 - 0.013 * Jul_Cent_sinch_Epoch</f>
        <v>23.436057245067303</v>
      </c>
      <c r="U325" s="4">
        <f t="shared" si="291"/>
        <v>0.40903636261229603</v>
      </c>
      <c r="V325" s="4">
        <f t="shared" ref="V325:V371" si="310">Mean_Sun_Longitude_deg - Perihelion_Longitude</f>
        <v>-47.390414837943894</v>
      </c>
      <c r="W325" s="4">
        <f t="shared" ref="W325:W371" si="311">RADIANS(Mean_Anomaly_deg)</f>
        <v>-0.82711877280809587</v>
      </c>
      <c r="X325" s="4">
        <f t="shared" ref="X325:X371" si="312">Mean_Anomaly_rad</f>
        <v>-0.82711877280809587</v>
      </c>
      <c r="Y325" s="4">
        <f t="shared" ref="Y325:Y371" si="313">Eccentric_Anomaly_0  +
(Mean_Anomaly_rad + Eccentricity * SIN(Mean_Anomaly_rad)  - Eccentric_Anomaly_0) /
 (1 - Eccentricity * COS(Eccentric_Anomaly_0))</f>
        <v>-0.83954924791872831</v>
      </c>
      <c r="Z325" s="4">
        <f t="shared" ref="Z325:Z371" si="314">Eccentric_Anomaly_1  +
(Mean_Anomaly_rad + Eccentricity * SIN(Eccentric_Anomaly_1)  - Eccentric_Anomaly_1) /
 (1 - Eccentricity * COS(Eccentric_Anomaly_1))</f>
        <v>-0.83954828406251047</v>
      </c>
      <c r="AA325" s="4">
        <f t="shared" ref="AA325:AA371" si="315">2 * ATAN2(COS(Eccentric_Anomaly_2/2),SQRT((1+Eccentricity)/(1-Eccentricity)) * SIN(Eccentric_Anomaly_2/2))</f>
        <v>-0.85204820042532914</v>
      </c>
      <c r="AB325" s="4">
        <f t="shared" ref="AB325:AB371" si="316">DEGREES(True_Anomaly_rad)</f>
        <v>-48.818765826088232</v>
      </c>
      <c r="AC325" s="4">
        <f t="shared" ref="AC325:AC371" si="317">True_Anomaly_deg+Perihelion_Longitude</f>
        <v>234.5421242035718</v>
      </c>
      <c r="AD325" s="4">
        <f t="shared" ref="AD325:AD371" si="318">RADIANS(Sun_True_Longitude_deg)</f>
        <v>4.093532301973811</v>
      </c>
      <c r="AE325" s="4">
        <f t="shared" ref="AE325:AE371" si="319">Sun_True_Longitude_deg-Mean_Sun_Longitude_deg</f>
        <v>-1.4283509881443308</v>
      </c>
      <c r="AF325" s="4">
        <f t="shared" ref="AF325:AF371" si="320">4*Eccentricity_Effect_deg</f>
        <v>-5.7134039525773233</v>
      </c>
      <c r="AG325" s="4">
        <f t="shared" ref="AG325:AG371" si="321">MOD(ATAN2(COS(Sun_True_Longitude_rad),COS(Obliquity_rad)*SIN(Sun_True_Longitude_rad)),2*PI())</f>
        <v>4.0523178212313722</v>
      </c>
      <c r="AH325" s="4">
        <f t="shared" ref="AH325:AH371" si="322">DEGREES(Right_Ascension_rad)</f>
        <v>232.18070840220685</v>
      </c>
      <c r="AI325" s="4">
        <f t="shared" ref="AI325:AI371" si="323">Right_Ascension_deg/15</f>
        <v>15.478713893480457</v>
      </c>
      <c r="AJ325" s="4">
        <f t="shared" ref="AJ325:AJ371" si="324">ASIN(SIN(Obliquity_rad)*SIN(Sun_True_Longitude_rad))</f>
        <v>-0.3299165843882797</v>
      </c>
      <c r="AK325" s="4">
        <f t="shared" ref="AK325:AK371" si="325">DEGREES(Declination_rad)</f>
        <v>-18.902827876820091</v>
      </c>
      <c r="AL325" s="4">
        <f t="shared" ref="AL325:AL371" si="326">Right_Ascension_deg-Mean_Sun_Longitude_deg</f>
        <v>-3.7897667895092866</v>
      </c>
      <c r="AM325" s="4">
        <f t="shared" ref="AM325:AM371" si="327">IF(EoT_deg_uncorr&gt;180,EoT_deg_uncorr-360,IF(EoT_deg_uncorr&lt;-180,EoT_deg_uncorr+360,EoT_deg_uncorr))</f>
        <v>-3.7897667895092866</v>
      </c>
      <c r="AN325" s="4">
        <f t="shared" ref="AN325:AN371" si="328">4*EoT_deg</f>
        <v>-15.159067158037146</v>
      </c>
      <c r="AO325" s="4">
        <f t="shared" ref="AO325:AO371" si="329">EoT_min-Eccentricity_Effect_min</f>
        <v>-9.4456632054598231</v>
      </c>
      <c r="AP325" s="4">
        <f t="shared" ref="AP325:AP371" si="330">4*(Zone*15-Longitude)</f>
        <v>4</v>
      </c>
      <c r="AQ325" s="4">
        <f t="shared" ref="AQ325:AQ371" si="331">EoT_min+Longitude_correction_min</f>
        <v>-11.159067158037146</v>
      </c>
      <c r="AR325" s="4">
        <f t="shared" ref="AR325:AR371" si="332">12 +EoT_Longitude_Corrected_min/60</f>
        <v>11.814015547366047</v>
      </c>
      <c r="AS325" s="4">
        <f t="shared" ref="AS325:AS371" si="333">GMST_hrs+Longitude/15-Right_Ascension_hrs</f>
        <v>0.18598445263395114</v>
      </c>
      <c r="AT325" s="4">
        <f t="shared" ref="AT325:AT371" si="334">RADIANS(Solar_Hour_Angle_hrs * 15)</f>
        <v>4.8690615839728314E-2</v>
      </c>
      <c r="AU325" s="4">
        <f t="shared" ref="AU325:AU371" si="335">RADIANS(Latitude)</f>
        <v>0.66264339751815549</v>
      </c>
      <c r="AV325" s="4">
        <f t="shared" ref="AV325:AV371" si="336">ASIN(SIN(Latitude_rad)*SIN(Declination_rad)       +     COS(Latitude_rad)*COS(Declination_rad)*COS(Solar_Hour_Angle_rad))</f>
        <v>0.57718115583426444</v>
      </c>
      <c r="AW325" s="4">
        <f t="shared" ref="AW325:AW371" si="337">MOD(DEGREES(Solar_Altitude_rad),360)</f>
        <v>33.070044243786022</v>
      </c>
      <c r="AX325" s="4">
        <f t="shared" ref="AX325:AX371" si="338">-COS(Declination_rad) * COS(Latitude_rad) * SIN(Solar_Hour_Angle_rad)</f>
        <v>-3.6301622912868745E-2</v>
      </c>
      <c r="AY325" s="4">
        <f t="shared" ref="AY325:AY371" si="339">SIN(Declination_rad) - SIN(Latitude_rad) *SIN(Solar_Altitude_rad)</f>
        <v>-0.65965816793516363</v>
      </c>
      <c r="AZ325" s="4">
        <f t="shared" ref="AZ325:AZ371" si="340">ATAN2(Solar_Azimuth_b,Solar_Azimuth_a)</f>
        <v>-3.086617143910368</v>
      </c>
      <c r="BA325" s="4">
        <f t="shared" ref="BA325:BA371" si="341">DEGREES(Solar_Azimuth_rad)</f>
        <v>-176.85013531878835</v>
      </c>
      <c r="BB325" s="4">
        <f t="shared" ref="BB325:BB371" si="342">DEGREES(ACOS(-TAN(Latitude_rad)*TAN(Declination_rad))) / 15</f>
        <v>4.9667541937997157</v>
      </c>
      <c r="BC325" s="4">
        <f t="shared" ref="BC325:BC371" si="343">Solar_Noon_hrs-Sunrise_q_hrs</f>
        <v>6.8472613535663314</v>
      </c>
      <c r="BD325" s="4">
        <f t="shared" ref="BD325:BD371" si="344">Solar_Noon_hrs+Sunrise_q_hrs</f>
        <v>16.780769741165763</v>
      </c>
      <c r="BE325" s="4">
        <f t="shared" ref="BE325:BE371" si="345">DEGREES(ACOS(SIN(-Declination_rad)/COS(Latitude_rad)))</f>
        <v>65.736751597208979</v>
      </c>
      <c r="BF325" s="4">
        <f t="shared" ref="BF325:BF371" si="346">180-Sunrise_Azimuth_r_deg</f>
        <v>114.26324840279102</v>
      </c>
      <c r="BG325" s="4">
        <f t="shared" ref="BG325:BG371" si="347">180+Sunrise_Azimuth_r_deg</f>
        <v>245.73675159720898</v>
      </c>
    </row>
    <row r="326" spans="1:59" x14ac:dyDescent="0.2">
      <c r="A326" s="3">
        <f t="shared" si="292"/>
        <v>45613</v>
      </c>
      <c r="B326" s="1">
        <f t="shared" ref="B326:B371" si="348">YEAR(A326)</f>
        <v>2024</v>
      </c>
      <c r="C326" s="1">
        <f t="shared" si="293"/>
        <v>11</v>
      </c>
      <c r="D326" s="1">
        <f t="shared" si="294"/>
        <v>17</v>
      </c>
      <c r="E326" s="1">
        <v>12</v>
      </c>
      <c r="F326" s="1">
        <f t="shared" si="295"/>
        <v>2024</v>
      </c>
      <c r="G326" s="1">
        <f t="shared" si="296"/>
        <v>11</v>
      </c>
      <c r="H326" s="1">
        <f t="shared" si="297"/>
        <v>10</v>
      </c>
      <c r="I326" s="1">
        <f t="shared" si="298"/>
        <v>20</v>
      </c>
      <c r="J326" s="1">
        <f t="shared" si="299"/>
        <v>-13</v>
      </c>
      <c r="K326" s="4">
        <f t="shared" si="300"/>
        <v>9086.9166666666279</v>
      </c>
      <c r="L326" s="4">
        <f t="shared" si="301"/>
        <v>0.24878621948437038</v>
      </c>
      <c r="M326" s="4">
        <f t="shared" si="302"/>
        <v>206.95612256322056</v>
      </c>
      <c r="N326" s="4">
        <f t="shared" si="303"/>
        <v>13.797074837548037</v>
      </c>
      <c r="O326" s="4">
        <f t="shared" si="304"/>
        <v>15.73040817088137</v>
      </c>
      <c r="P326" s="4">
        <f t="shared" si="305"/>
        <v>15.797074837548038</v>
      </c>
      <c r="Q326" s="4">
        <f t="shared" si="306"/>
        <v>236.95612256322056</v>
      </c>
      <c r="R326" s="4">
        <f t="shared" si="307"/>
        <v>283.36093657312341</v>
      </c>
      <c r="S326" s="4">
        <f t="shared" si="308"/>
        <v>1.6698665551220623E-2</v>
      </c>
      <c r="T326" s="4">
        <f t="shared" si="309"/>
        <v>23.436056889146702</v>
      </c>
      <c r="U326" s="4">
        <f t="shared" ref="U326:U371" si="349">RADIANS(T326)</f>
        <v>0.40903635640030966</v>
      </c>
      <c r="V326" s="4">
        <f t="shared" si="310"/>
        <v>-46.40481400990285</v>
      </c>
      <c r="W326" s="4">
        <f t="shared" si="311"/>
        <v>-0.80991679324839727</v>
      </c>
      <c r="X326" s="4">
        <f t="shared" si="312"/>
        <v>-0.80991679324839727</v>
      </c>
      <c r="Y326" s="4">
        <f t="shared" si="313"/>
        <v>-0.82215134175507476</v>
      </c>
      <c r="Z326" s="4">
        <f t="shared" si="314"/>
        <v>-0.82215042269027039</v>
      </c>
      <c r="AA326" s="4">
        <f t="shared" si="315"/>
        <v>-0.83445468009135082</v>
      </c>
      <c r="AB326" s="4">
        <f t="shared" si="316"/>
        <v>-47.810731364173684</v>
      </c>
      <c r="AC326" s="4">
        <f t="shared" si="317"/>
        <v>235.55020520894973</v>
      </c>
      <c r="AD326" s="4">
        <f t="shared" si="318"/>
        <v>4.1111266346444708</v>
      </c>
      <c r="AE326" s="4">
        <f t="shared" si="319"/>
        <v>-1.4059173542708265</v>
      </c>
      <c r="AF326" s="4">
        <f t="shared" si="320"/>
        <v>-5.6236694170833061</v>
      </c>
      <c r="AG326" s="4">
        <f t="shared" si="321"/>
        <v>4.0703800486822983</v>
      </c>
      <c r="AH326" s="4">
        <f t="shared" si="322"/>
        <v>233.21559780375026</v>
      </c>
      <c r="AI326" s="4">
        <f t="shared" si="323"/>
        <v>15.547706520250017</v>
      </c>
      <c r="AJ326" s="4">
        <f t="shared" si="324"/>
        <v>-0.33415725830156123</v>
      </c>
      <c r="AK326" s="4">
        <f t="shared" si="325"/>
        <v>-19.145800594342351</v>
      </c>
      <c r="AL326" s="4">
        <f t="shared" si="326"/>
        <v>-3.7405247594703042</v>
      </c>
      <c r="AM326" s="4">
        <f t="shared" si="327"/>
        <v>-3.7405247594703042</v>
      </c>
      <c r="AN326" s="4">
        <f t="shared" si="328"/>
        <v>-14.962099037881217</v>
      </c>
      <c r="AO326" s="4">
        <f t="shared" si="329"/>
        <v>-9.3384296207979105</v>
      </c>
      <c r="AP326" s="4">
        <f t="shared" si="330"/>
        <v>4</v>
      </c>
      <c r="AQ326" s="4">
        <f t="shared" si="331"/>
        <v>-10.962099037881217</v>
      </c>
      <c r="AR326" s="4">
        <f t="shared" si="332"/>
        <v>11.817298349368647</v>
      </c>
      <c r="AS326" s="4">
        <f t="shared" si="333"/>
        <v>0.18270165063135302</v>
      </c>
      <c r="AT326" s="4">
        <f t="shared" si="334"/>
        <v>4.7831180285182302E-2</v>
      </c>
      <c r="AU326" s="4">
        <f t="shared" si="335"/>
        <v>0.66264339751815549</v>
      </c>
      <c r="AV326" s="4">
        <f t="shared" si="336"/>
        <v>0.57298166470056267</v>
      </c>
      <c r="AW326" s="4">
        <f t="shared" si="337"/>
        <v>32.829431125722301</v>
      </c>
      <c r="AX326" s="4">
        <f t="shared" si="338"/>
        <v>-3.5609252131209114E-2</v>
      </c>
      <c r="AY326" s="4">
        <f t="shared" si="339"/>
        <v>-0.66149924422726658</v>
      </c>
      <c r="AZ326" s="4">
        <f t="shared" si="340"/>
        <v>-3.0878134300010314</v>
      </c>
      <c r="BA326" s="4">
        <f t="shared" si="341"/>
        <v>-176.91867746287355</v>
      </c>
      <c r="BB326" s="4">
        <f t="shared" si="342"/>
        <v>4.9520695852575551</v>
      </c>
      <c r="BC326" s="4">
        <f t="shared" si="343"/>
        <v>6.8652287641110918</v>
      </c>
      <c r="BD326" s="4">
        <f t="shared" si="344"/>
        <v>16.769367934626203</v>
      </c>
      <c r="BE326" s="4">
        <f t="shared" si="345"/>
        <v>65.416753543367406</v>
      </c>
      <c r="BF326" s="4">
        <f t="shared" si="346"/>
        <v>114.58324645663259</v>
      </c>
      <c r="BG326" s="4">
        <f t="shared" si="347"/>
        <v>245.41675354336741</v>
      </c>
    </row>
    <row r="327" spans="1:59" x14ac:dyDescent="0.2">
      <c r="A327" s="3">
        <f t="shared" si="292"/>
        <v>45614</v>
      </c>
      <c r="B327" s="1">
        <f t="shared" si="348"/>
        <v>2024</v>
      </c>
      <c r="C327" s="1">
        <f t="shared" si="293"/>
        <v>11</v>
      </c>
      <c r="D327" s="1">
        <f t="shared" si="294"/>
        <v>18</v>
      </c>
      <c r="E327" s="1">
        <v>12</v>
      </c>
      <c r="F327" s="1">
        <f t="shared" si="295"/>
        <v>2024</v>
      </c>
      <c r="G327" s="1">
        <f t="shared" si="296"/>
        <v>11</v>
      </c>
      <c r="H327" s="1">
        <f t="shared" si="297"/>
        <v>10</v>
      </c>
      <c r="I327" s="1">
        <f t="shared" si="298"/>
        <v>20</v>
      </c>
      <c r="J327" s="1">
        <f t="shared" si="299"/>
        <v>-13</v>
      </c>
      <c r="K327" s="4">
        <f t="shared" si="300"/>
        <v>9087.9166666666279</v>
      </c>
      <c r="L327" s="4">
        <f t="shared" si="301"/>
        <v>0.2488135979922417</v>
      </c>
      <c r="M327" s="4">
        <f t="shared" si="302"/>
        <v>207.94176993472502</v>
      </c>
      <c r="N327" s="4">
        <f t="shared" si="303"/>
        <v>13.862784662315001</v>
      </c>
      <c r="O327" s="4">
        <f t="shared" si="304"/>
        <v>15.796117995648334</v>
      </c>
      <c r="P327" s="4">
        <f t="shared" si="305"/>
        <v>15.862784662315001</v>
      </c>
      <c r="Q327" s="4">
        <f t="shared" si="306"/>
        <v>237.94176993472502</v>
      </c>
      <c r="R327" s="4">
        <f t="shared" si="307"/>
        <v>283.36098311658679</v>
      </c>
      <c r="S327" s="4">
        <f t="shared" si="308"/>
        <v>1.6698664456080307E-2</v>
      </c>
      <c r="T327" s="4">
        <f t="shared" si="309"/>
        <v>23.4360565332261</v>
      </c>
      <c r="U327" s="4">
        <f t="shared" si="349"/>
        <v>0.40903635018832329</v>
      </c>
      <c r="V327" s="4">
        <f t="shared" si="310"/>
        <v>-45.419213181861778</v>
      </c>
      <c r="W327" s="4">
        <f t="shared" si="311"/>
        <v>-0.79271481368869812</v>
      </c>
      <c r="X327" s="4">
        <f t="shared" si="312"/>
        <v>-0.79271481368869812</v>
      </c>
      <c r="Y327" s="4">
        <f t="shared" si="313"/>
        <v>-0.80474968998708374</v>
      </c>
      <c r="Z327" s="4">
        <f t="shared" si="314"/>
        <v>-0.80474881512433349</v>
      </c>
      <c r="AA327" s="4">
        <f t="shared" si="315"/>
        <v>-0.81685358229559002</v>
      </c>
      <c r="AB327" s="4">
        <f t="shared" si="316"/>
        <v>-46.80226274567957</v>
      </c>
      <c r="AC327" s="4">
        <f t="shared" si="317"/>
        <v>236.55872037090722</v>
      </c>
      <c r="AD327" s="4">
        <f t="shared" si="318"/>
        <v>4.1287285447769131</v>
      </c>
      <c r="AE327" s="4">
        <f t="shared" si="319"/>
        <v>-1.3830495638177922</v>
      </c>
      <c r="AF327" s="4">
        <f t="shared" si="320"/>
        <v>-5.5321982552711688</v>
      </c>
      <c r="AG327" s="4">
        <f t="shared" si="321"/>
        <v>4.0885027120424198</v>
      </c>
      <c r="AH327" s="4">
        <f t="shared" si="322"/>
        <v>234.25394992782159</v>
      </c>
      <c r="AI327" s="4">
        <f t="shared" si="323"/>
        <v>15.616929995188107</v>
      </c>
      <c r="AJ327" s="4">
        <f t="shared" si="324"/>
        <v>-0.33829831835819718</v>
      </c>
      <c r="AK327" s="4">
        <f t="shared" si="325"/>
        <v>-19.383065858297794</v>
      </c>
      <c r="AL327" s="4">
        <f t="shared" si="326"/>
        <v>-3.6878200069034222</v>
      </c>
      <c r="AM327" s="4">
        <f t="shared" si="327"/>
        <v>-3.6878200069034222</v>
      </c>
      <c r="AN327" s="4">
        <f t="shared" si="328"/>
        <v>-14.751280027613689</v>
      </c>
      <c r="AO327" s="4">
        <f t="shared" si="329"/>
        <v>-9.2190817723425198</v>
      </c>
      <c r="AP327" s="4">
        <f t="shared" si="330"/>
        <v>4</v>
      </c>
      <c r="AQ327" s="4">
        <f t="shared" si="331"/>
        <v>-10.751280027613689</v>
      </c>
      <c r="AR327" s="4">
        <f t="shared" si="332"/>
        <v>11.820811999539773</v>
      </c>
      <c r="AS327" s="4">
        <f t="shared" si="333"/>
        <v>0.17918800046022731</v>
      </c>
      <c r="AT327" s="4">
        <f t="shared" si="334"/>
        <v>4.6911308821441219E-2</v>
      </c>
      <c r="AU327" s="4">
        <f t="shared" si="335"/>
        <v>0.66264339751815549</v>
      </c>
      <c r="AV327" s="4">
        <f t="shared" si="336"/>
        <v>0.56888321176256218</v>
      </c>
      <c r="AW327" s="4">
        <f t="shared" si="337"/>
        <v>32.594607069841885</v>
      </c>
      <c r="AX327" s="4">
        <f t="shared" si="338"/>
        <v>-3.487442545559747E-2</v>
      </c>
      <c r="AY327" s="4">
        <f t="shared" si="339"/>
        <v>-0.66328694518294995</v>
      </c>
      <c r="AZ327" s="4">
        <f t="shared" si="340"/>
        <v>-3.089062835956693</v>
      </c>
      <c r="BA327" s="4">
        <f t="shared" si="341"/>
        <v>-176.99026315103146</v>
      </c>
      <c r="BB327" s="4">
        <f t="shared" si="342"/>
        <v>4.9376727207834401</v>
      </c>
      <c r="BC327" s="4">
        <f t="shared" si="343"/>
        <v>6.8831392787563326</v>
      </c>
      <c r="BD327" s="4">
        <f t="shared" si="344"/>
        <v>16.758484720323214</v>
      </c>
      <c r="BE327" s="4">
        <f t="shared" si="345"/>
        <v>65.103937337284549</v>
      </c>
      <c r="BF327" s="4">
        <f t="shared" si="346"/>
        <v>114.89606266271545</v>
      </c>
      <c r="BG327" s="4">
        <f t="shared" si="347"/>
        <v>245.10393733728455</v>
      </c>
    </row>
    <row r="328" spans="1:59" x14ac:dyDescent="0.2">
      <c r="A328" s="3">
        <f t="shared" si="292"/>
        <v>45615</v>
      </c>
      <c r="B328" s="1">
        <f t="shared" si="348"/>
        <v>2024</v>
      </c>
      <c r="C328" s="1">
        <f t="shared" si="293"/>
        <v>11</v>
      </c>
      <c r="D328" s="1">
        <f t="shared" si="294"/>
        <v>19</v>
      </c>
      <c r="E328" s="1">
        <v>12</v>
      </c>
      <c r="F328" s="1">
        <f t="shared" si="295"/>
        <v>2024</v>
      </c>
      <c r="G328" s="1">
        <f t="shared" si="296"/>
        <v>11</v>
      </c>
      <c r="H328" s="1">
        <f t="shared" si="297"/>
        <v>10</v>
      </c>
      <c r="I328" s="1">
        <f t="shared" si="298"/>
        <v>20</v>
      </c>
      <c r="J328" s="1">
        <f t="shared" si="299"/>
        <v>-13</v>
      </c>
      <c r="K328" s="4">
        <f t="shared" si="300"/>
        <v>9088.9166666666279</v>
      </c>
      <c r="L328" s="4">
        <f t="shared" si="301"/>
        <v>0.24884097650011303</v>
      </c>
      <c r="M328" s="4">
        <f t="shared" si="302"/>
        <v>208.92741730622947</v>
      </c>
      <c r="N328" s="4">
        <f t="shared" si="303"/>
        <v>13.928494487081965</v>
      </c>
      <c r="O328" s="4">
        <f t="shared" si="304"/>
        <v>15.861827820415298</v>
      </c>
      <c r="P328" s="4">
        <f t="shared" si="305"/>
        <v>15.928494487081963</v>
      </c>
      <c r="Q328" s="4">
        <f t="shared" si="306"/>
        <v>238.92741730622944</v>
      </c>
      <c r="R328" s="4">
        <f t="shared" si="307"/>
        <v>283.36102966005018</v>
      </c>
      <c r="S328" s="4">
        <f t="shared" si="308"/>
        <v>1.6698663360939996E-2</v>
      </c>
      <c r="T328" s="4">
        <f t="shared" si="309"/>
        <v>23.436056177305499</v>
      </c>
      <c r="U328" s="4">
        <f t="shared" si="349"/>
        <v>0.40903634397633692</v>
      </c>
      <c r="V328" s="4">
        <f t="shared" si="310"/>
        <v>-44.433612353820735</v>
      </c>
      <c r="W328" s="4">
        <f t="shared" si="311"/>
        <v>-0.77551283412899941</v>
      </c>
      <c r="X328" s="4">
        <f t="shared" si="312"/>
        <v>-0.77551283412899941</v>
      </c>
      <c r="Y328" s="4">
        <f t="shared" si="313"/>
        <v>-0.78734435145469672</v>
      </c>
      <c r="Z328" s="4">
        <f t="shared" si="314"/>
        <v>-0.78734352013397113</v>
      </c>
      <c r="AA328" s="4">
        <f t="shared" si="315"/>
        <v>-0.79924502431798983</v>
      </c>
      <c r="AB328" s="4">
        <f t="shared" si="316"/>
        <v>-45.793366690251666</v>
      </c>
      <c r="AC328" s="4">
        <f t="shared" si="317"/>
        <v>237.5676629697985</v>
      </c>
      <c r="AD328" s="4">
        <f t="shared" si="318"/>
        <v>4.1463379150911939</v>
      </c>
      <c r="AE328" s="4">
        <f t="shared" si="319"/>
        <v>-1.3597543364309388</v>
      </c>
      <c r="AF328" s="4">
        <f t="shared" si="320"/>
        <v>-5.4390173457237552</v>
      </c>
      <c r="AG328" s="4">
        <f t="shared" si="321"/>
        <v>4.1066853111494694</v>
      </c>
      <c r="AH328" s="4">
        <f t="shared" si="322"/>
        <v>235.29573611723387</v>
      </c>
      <c r="AI328" s="4">
        <f t="shared" si="323"/>
        <v>15.686382407815591</v>
      </c>
      <c r="AJ328" s="4">
        <f t="shared" si="324"/>
        <v>-0.34233794990276462</v>
      </c>
      <c r="AK328" s="4">
        <f t="shared" si="325"/>
        <v>-19.614519696589422</v>
      </c>
      <c r="AL328" s="4">
        <f t="shared" si="326"/>
        <v>-3.6316811889955716</v>
      </c>
      <c r="AM328" s="4">
        <f t="shared" si="327"/>
        <v>-3.6316811889955716</v>
      </c>
      <c r="AN328" s="4">
        <f t="shared" si="328"/>
        <v>-14.526724755982286</v>
      </c>
      <c r="AO328" s="4">
        <f t="shared" si="329"/>
        <v>-9.0877074102585311</v>
      </c>
      <c r="AP328" s="4">
        <f t="shared" si="330"/>
        <v>4</v>
      </c>
      <c r="AQ328" s="4">
        <f t="shared" si="331"/>
        <v>-10.526724755982286</v>
      </c>
      <c r="AR328" s="4">
        <f t="shared" si="332"/>
        <v>11.824554587400295</v>
      </c>
      <c r="AS328" s="4">
        <f t="shared" si="333"/>
        <v>0.17544541259970714</v>
      </c>
      <c r="AT328" s="4">
        <f t="shared" si="334"/>
        <v>4.5931501610772509E-2</v>
      </c>
      <c r="AU328" s="4">
        <f t="shared" si="335"/>
        <v>0.66264339751815549</v>
      </c>
      <c r="AV328" s="4">
        <f t="shared" si="336"/>
        <v>0.56488743635669725</v>
      </c>
      <c r="AW328" s="4">
        <f t="shared" si="337"/>
        <v>32.36566600320365</v>
      </c>
      <c r="AX328" s="4">
        <f t="shared" si="338"/>
        <v>-3.4097734079571881E-2</v>
      </c>
      <c r="AY328" s="4">
        <f t="shared" si="339"/>
        <v>-0.66502120318144131</v>
      </c>
      <c r="AZ328" s="4">
        <f t="shared" si="340"/>
        <v>-3.0903643608618414</v>
      </c>
      <c r="BA328" s="4">
        <f t="shared" si="341"/>
        <v>-177.06483503502764</v>
      </c>
      <c r="BB328" s="4">
        <f t="shared" si="342"/>
        <v>4.923573001396031</v>
      </c>
      <c r="BC328" s="4">
        <f t="shared" si="343"/>
        <v>6.9009815860042636</v>
      </c>
      <c r="BD328" s="4">
        <f t="shared" si="344"/>
        <v>16.748127588796326</v>
      </c>
      <c r="BE328" s="4">
        <f t="shared" si="345"/>
        <v>64.798457911479034</v>
      </c>
      <c r="BF328" s="4">
        <f t="shared" si="346"/>
        <v>115.20154208852097</v>
      </c>
      <c r="BG328" s="4">
        <f t="shared" si="347"/>
        <v>244.79845791147903</v>
      </c>
    </row>
    <row r="329" spans="1:59" x14ac:dyDescent="0.2">
      <c r="A329" s="3">
        <f t="shared" si="292"/>
        <v>45616</v>
      </c>
      <c r="B329" s="1">
        <f t="shared" si="348"/>
        <v>2024</v>
      </c>
      <c r="C329" s="1">
        <f t="shared" si="293"/>
        <v>11</v>
      </c>
      <c r="D329" s="1">
        <f t="shared" si="294"/>
        <v>20</v>
      </c>
      <c r="E329" s="1">
        <v>12</v>
      </c>
      <c r="F329" s="1">
        <f t="shared" si="295"/>
        <v>2024</v>
      </c>
      <c r="G329" s="1">
        <f t="shared" si="296"/>
        <v>11</v>
      </c>
      <c r="H329" s="1">
        <f t="shared" si="297"/>
        <v>10</v>
      </c>
      <c r="I329" s="1">
        <f t="shared" si="298"/>
        <v>20</v>
      </c>
      <c r="J329" s="1">
        <f t="shared" si="299"/>
        <v>-13</v>
      </c>
      <c r="K329" s="4">
        <f t="shared" si="300"/>
        <v>9089.9166666666279</v>
      </c>
      <c r="L329" s="4">
        <f t="shared" si="301"/>
        <v>0.24886835500798435</v>
      </c>
      <c r="M329" s="4">
        <f t="shared" si="302"/>
        <v>209.91306467773393</v>
      </c>
      <c r="N329" s="4">
        <f t="shared" si="303"/>
        <v>13.994204311848929</v>
      </c>
      <c r="O329" s="4">
        <f t="shared" si="304"/>
        <v>15.927537645182262</v>
      </c>
      <c r="P329" s="4">
        <f t="shared" si="305"/>
        <v>15.994204311848929</v>
      </c>
      <c r="Q329" s="4">
        <f t="shared" si="306"/>
        <v>239.91306467773393</v>
      </c>
      <c r="R329" s="4">
        <f t="shared" si="307"/>
        <v>283.36107620351356</v>
      </c>
      <c r="S329" s="4">
        <f t="shared" si="308"/>
        <v>1.669866226579968E-2</v>
      </c>
      <c r="T329" s="4">
        <f t="shared" si="309"/>
        <v>23.436055821384894</v>
      </c>
      <c r="U329" s="4">
        <f t="shared" si="349"/>
        <v>0.4090363377643505</v>
      </c>
      <c r="V329" s="4">
        <f t="shared" si="310"/>
        <v>-43.448011525779634</v>
      </c>
      <c r="W329" s="4">
        <f t="shared" si="311"/>
        <v>-0.75831085456929981</v>
      </c>
      <c r="X329" s="4">
        <f t="shared" si="312"/>
        <v>-0.75831085456929981</v>
      </c>
      <c r="Y329" s="4">
        <f t="shared" si="313"/>
        <v>-0.76993538624029412</v>
      </c>
      <c r="Z329" s="4">
        <f t="shared" si="314"/>
        <v>-0.76993459773356532</v>
      </c>
      <c r="AA329" s="4">
        <f t="shared" si="315"/>
        <v>-0.78162912603389612</v>
      </c>
      <c r="AB329" s="4">
        <f t="shared" si="316"/>
        <v>-44.784050066241349</v>
      </c>
      <c r="AC329" s="4">
        <f t="shared" si="317"/>
        <v>238.57702613727221</v>
      </c>
      <c r="AD329" s="4">
        <f t="shared" si="318"/>
        <v>4.1639546257119688</v>
      </c>
      <c r="AE329" s="4">
        <f t="shared" si="319"/>
        <v>-1.3360385404617148</v>
      </c>
      <c r="AF329" s="4">
        <f t="shared" si="320"/>
        <v>-5.3441541618468591</v>
      </c>
      <c r="AG329" s="4">
        <f t="shared" si="321"/>
        <v>4.124927264828937</v>
      </c>
      <c r="AH329" s="4">
        <f t="shared" si="322"/>
        <v>236.34092307314052</v>
      </c>
      <c r="AI329" s="4">
        <f t="shared" si="323"/>
        <v>15.756061538209368</v>
      </c>
      <c r="AJ329" s="4">
        <f t="shared" si="324"/>
        <v>-0.34627436133411027</v>
      </c>
      <c r="AK329" s="4">
        <f t="shared" si="325"/>
        <v>-19.840059458032581</v>
      </c>
      <c r="AL329" s="4">
        <f t="shared" si="326"/>
        <v>-3.572141604593412</v>
      </c>
      <c r="AM329" s="4">
        <f t="shared" si="327"/>
        <v>-3.572141604593412</v>
      </c>
      <c r="AN329" s="4">
        <f t="shared" si="328"/>
        <v>-14.288566418373648</v>
      </c>
      <c r="AO329" s="4">
        <f t="shared" si="329"/>
        <v>-8.944412256526789</v>
      </c>
      <c r="AP329" s="4">
        <f t="shared" si="330"/>
        <v>4</v>
      </c>
      <c r="AQ329" s="4">
        <f t="shared" si="331"/>
        <v>-10.288566418373648</v>
      </c>
      <c r="AR329" s="4">
        <f t="shared" si="332"/>
        <v>11.828523893027105</v>
      </c>
      <c r="AS329" s="4">
        <f t="shared" si="333"/>
        <v>0.17147610697289473</v>
      </c>
      <c r="AT329" s="4">
        <f t="shared" si="334"/>
        <v>4.4892339827685299E-2</v>
      </c>
      <c r="AU329" s="4">
        <f t="shared" si="335"/>
        <v>0.66264339751815549</v>
      </c>
      <c r="AV329" s="4">
        <f t="shared" si="336"/>
        <v>0.56099594768759264</v>
      </c>
      <c r="AW329" s="4">
        <f t="shared" si="337"/>
        <v>32.142700126440971</v>
      </c>
      <c r="AX329" s="4">
        <f t="shared" si="338"/>
        <v>-3.327981615729151E-2</v>
      </c>
      <c r="AY329" s="4">
        <f t="shared" si="339"/>
        <v>-0.66670195906931529</v>
      </c>
      <c r="AZ329" s="4">
        <f t="shared" si="340"/>
        <v>-3.0917169697355904</v>
      </c>
      <c r="BA329" s="4">
        <f t="shared" si="341"/>
        <v>-177.14233381482541</v>
      </c>
      <c r="BB329" s="4">
        <f t="shared" si="342"/>
        <v>4.9097798805431578</v>
      </c>
      <c r="BC329" s="4">
        <f t="shared" si="343"/>
        <v>6.9187440124839474</v>
      </c>
      <c r="BD329" s="4">
        <f t="shared" si="344"/>
        <v>16.738303773570262</v>
      </c>
      <c r="BE329" s="4">
        <f t="shared" si="345"/>
        <v>64.500469258073082</v>
      </c>
      <c r="BF329" s="4">
        <f t="shared" si="346"/>
        <v>115.49953074192692</v>
      </c>
      <c r="BG329" s="4">
        <f t="shared" si="347"/>
        <v>244.50046925807308</v>
      </c>
    </row>
    <row r="330" spans="1:59" x14ac:dyDescent="0.2">
      <c r="A330" s="3">
        <f t="shared" si="292"/>
        <v>45617</v>
      </c>
      <c r="B330" s="1">
        <f t="shared" si="348"/>
        <v>2024</v>
      </c>
      <c r="C330" s="1">
        <f t="shared" si="293"/>
        <v>11</v>
      </c>
      <c r="D330" s="1">
        <f t="shared" si="294"/>
        <v>21</v>
      </c>
      <c r="E330" s="1">
        <v>12</v>
      </c>
      <c r="F330" s="1">
        <f t="shared" si="295"/>
        <v>2024</v>
      </c>
      <c r="G330" s="1">
        <f t="shared" si="296"/>
        <v>11</v>
      </c>
      <c r="H330" s="1">
        <f t="shared" si="297"/>
        <v>10</v>
      </c>
      <c r="I330" s="1">
        <f t="shared" si="298"/>
        <v>20</v>
      </c>
      <c r="J330" s="1">
        <f t="shared" si="299"/>
        <v>-13</v>
      </c>
      <c r="K330" s="4">
        <f t="shared" si="300"/>
        <v>9090.9166666666279</v>
      </c>
      <c r="L330" s="4">
        <f t="shared" si="301"/>
        <v>0.24889573351585564</v>
      </c>
      <c r="M330" s="4">
        <f t="shared" si="302"/>
        <v>210.89871204970405</v>
      </c>
      <c r="N330" s="4">
        <f t="shared" si="303"/>
        <v>14.059914136646936</v>
      </c>
      <c r="O330" s="4">
        <f t="shared" si="304"/>
        <v>15.99324746998027</v>
      </c>
      <c r="P330" s="4">
        <f t="shared" si="305"/>
        <v>16.059914136646938</v>
      </c>
      <c r="Q330" s="4">
        <f t="shared" si="306"/>
        <v>240.89871204970407</v>
      </c>
      <c r="R330" s="4">
        <f t="shared" si="307"/>
        <v>283.36112274697695</v>
      </c>
      <c r="S330" s="4">
        <f t="shared" si="308"/>
        <v>1.6698661170659365E-2</v>
      </c>
      <c r="T330" s="4">
        <f t="shared" si="309"/>
        <v>23.436055465464293</v>
      </c>
      <c r="U330" s="4">
        <f t="shared" si="349"/>
        <v>0.40903633155236413</v>
      </c>
      <c r="V330" s="4">
        <f t="shared" si="310"/>
        <v>-42.462410697272873</v>
      </c>
      <c r="W330" s="4">
        <f t="shared" si="311"/>
        <v>-0.74110887500147282</v>
      </c>
      <c r="X330" s="4">
        <f t="shared" si="312"/>
        <v>-0.74110887500147282</v>
      </c>
      <c r="Y330" s="4">
        <f t="shared" si="313"/>
        <v>-0.75252285564296217</v>
      </c>
      <c r="Z330" s="4">
        <f t="shared" si="314"/>
        <v>-0.75252210915705287</v>
      </c>
      <c r="AA330" s="4">
        <f t="shared" si="315"/>
        <v>-0.76400600987151235</v>
      </c>
      <c r="AB330" s="4">
        <f t="shared" si="316"/>
        <v>-43.774319888267968</v>
      </c>
      <c r="AC330" s="4">
        <f t="shared" si="317"/>
        <v>239.58680285870898</v>
      </c>
      <c r="AD330" s="4">
        <f t="shared" si="318"/>
        <v>4.1815785542110344</v>
      </c>
      <c r="AE330" s="4">
        <f t="shared" si="319"/>
        <v>-1.3119091909950953</v>
      </c>
      <c r="AF330" s="4">
        <f t="shared" si="320"/>
        <v>-5.2476367639803811</v>
      </c>
      <c r="AG330" s="4">
        <f t="shared" si="321"/>
        <v>4.143227910165626</v>
      </c>
      <c r="AH330" s="4">
        <f t="shared" si="322"/>
        <v>237.38947281329857</v>
      </c>
      <c r="AI330" s="4">
        <f t="shared" si="323"/>
        <v>15.825964854219905</v>
      </c>
      <c r="AJ330" s="4">
        <f t="shared" si="324"/>
        <v>-0.35010578599701042</v>
      </c>
      <c r="AK330" s="4">
        <f t="shared" si="325"/>
        <v>-20.059583920739094</v>
      </c>
      <c r="AL330" s="4">
        <f t="shared" si="326"/>
        <v>-3.5092392364055058</v>
      </c>
      <c r="AM330" s="4">
        <f t="shared" si="327"/>
        <v>-3.5092392364055058</v>
      </c>
      <c r="AN330" s="4">
        <f t="shared" si="328"/>
        <v>-14.036956945622023</v>
      </c>
      <c r="AO330" s="4">
        <f t="shared" si="329"/>
        <v>-8.7893201816416422</v>
      </c>
      <c r="AP330" s="4">
        <f t="shared" si="330"/>
        <v>4</v>
      </c>
      <c r="AQ330" s="4">
        <f t="shared" si="331"/>
        <v>-10.036956945622023</v>
      </c>
      <c r="AR330" s="4">
        <f t="shared" si="332"/>
        <v>11.832717384239633</v>
      </c>
      <c r="AS330" s="4">
        <f t="shared" si="333"/>
        <v>0.16728261576036552</v>
      </c>
      <c r="AT330" s="4">
        <f t="shared" si="334"/>
        <v>4.379448639550404E-2</v>
      </c>
      <c r="AU330" s="4">
        <f t="shared" si="335"/>
        <v>0.66264339751815549</v>
      </c>
      <c r="AV330" s="4">
        <f t="shared" si="336"/>
        <v>0.55721032356273914</v>
      </c>
      <c r="AW330" s="4">
        <f t="shared" si="337"/>
        <v>31.925799841263963</v>
      </c>
      <c r="AX330" s="4">
        <f t="shared" si="338"/>
        <v>-3.2421356174413579E-2</v>
      </c>
      <c r="AY330" s="4">
        <f t="shared" si="339"/>
        <v>-0.66832916159410538</v>
      </c>
      <c r="AZ330" s="4">
        <f t="shared" si="340"/>
        <v>-3.0931195938373195</v>
      </c>
      <c r="BA330" s="4">
        <f t="shared" si="341"/>
        <v>-177.2226982560978</v>
      </c>
      <c r="BB330" s="4">
        <f t="shared" si="342"/>
        <v>4.8963028479604516</v>
      </c>
      <c r="BC330" s="4">
        <f t="shared" si="343"/>
        <v>6.9364145362791811</v>
      </c>
      <c r="BD330" s="4">
        <f t="shared" si="344"/>
        <v>16.729020232200085</v>
      </c>
      <c r="BE330" s="4">
        <f t="shared" si="345"/>
        <v>64.210124231410077</v>
      </c>
      <c r="BF330" s="4">
        <f t="shared" si="346"/>
        <v>115.78987576858992</v>
      </c>
      <c r="BG330" s="4">
        <f t="shared" si="347"/>
        <v>244.21012423141008</v>
      </c>
    </row>
    <row r="331" spans="1:59" x14ac:dyDescent="0.2">
      <c r="A331" s="3">
        <f t="shared" si="292"/>
        <v>45618</v>
      </c>
      <c r="B331" s="1">
        <f t="shared" si="348"/>
        <v>2024</v>
      </c>
      <c r="C331" s="1">
        <f t="shared" si="293"/>
        <v>11</v>
      </c>
      <c r="D331" s="1">
        <f t="shared" si="294"/>
        <v>22</v>
      </c>
      <c r="E331" s="1">
        <v>12</v>
      </c>
      <c r="F331" s="1">
        <f t="shared" si="295"/>
        <v>2024</v>
      </c>
      <c r="G331" s="1">
        <f t="shared" si="296"/>
        <v>11</v>
      </c>
      <c r="H331" s="1">
        <f t="shared" si="297"/>
        <v>10</v>
      </c>
      <c r="I331" s="1">
        <f t="shared" si="298"/>
        <v>20</v>
      </c>
      <c r="J331" s="1">
        <f t="shared" si="299"/>
        <v>-13</v>
      </c>
      <c r="K331" s="4">
        <f t="shared" si="300"/>
        <v>9091.9166666666279</v>
      </c>
      <c r="L331" s="4">
        <f t="shared" si="301"/>
        <v>0.24892311202372697</v>
      </c>
      <c r="M331" s="4">
        <f t="shared" si="302"/>
        <v>211.8843594212085</v>
      </c>
      <c r="N331" s="4">
        <f t="shared" si="303"/>
        <v>14.125623961413901</v>
      </c>
      <c r="O331" s="4">
        <f t="shared" si="304"/>
        <v>16.058957294747234</v>
      </c>
      <c r="P331" s="4">
        <f t="shared" si="305"/>
        <v>16.125623961413901</v>
      </c>
      <c r="Q331" s="4">
        <f t="shared" si="306"/>
        <v>241.8843594212085</v>
      </c>
      <c r="R331" s="4">
        <f t="shared" si="307"/>
        <v>283.36116929044033</v>
      </c>
      <c r="S331" s="4">
        <f t="shared" si="308"/>
        <v>1.669866007551905E-2</v>
      </c>
      <c r="T331" s="4">
        <f t="shared" si="309"/>
        <v>23.436055109543691</v>
      </c>
      <c r="U331" s="4">
        <f t="shared" si="349"/>
        <v>0.40903632534037776</v>
      </c>
      <c r="V331" s="4">
        <f t="shared" si="310"/>
        <v>-41.476809869231829</v>
      </c>
      <c r="W331" s="4">
        <f t="shared" si="311"/>
        <v>-0.72390689544177411</v>
      </c>
      <c r="X331" s="4">
        <f t="shared" si="312"/>
        <v>-0.72390689544177411</v>
      </c>
      <c r="Y331" s="4">
        <f t="shared" si="313"/>
        <v>-0.735106822193339</v>
      </c>
      <c r="Z331" s="4">
        <f t="shared" si="314"/>
        <v>-0.73510611687294114</v>
      </c>
      <c r="AA331" s="4">
        <f t="shared" si="315"/>
        <v>-0.74637580080972743</v>
      </c>
      <c r="AB331" s="4">
        <f t="shared" si="316"/>
        <v>-42.764183317094393</v>
      </c>
      <c r="AC331" s="4">
        <f t="shared" si="317"/>
        <v>240.59698597334594</v>
      </c>
      <c r="AD331" s="4">
        <f t="shared" si="318"/>
        <v>4.1992095756095003</v>
      </c>
      <c r="AE331" s="4">
        <f t="shared" si="319"/>
        <v>-1.2873734478625636</v>
      </c>
      <c r="AF331" s="4">
        <f t="shared" si="320"/>
        <v>-5.1494937914502543</v>
      </c>
      <c r="AG331" s="4">
        <f t="shared" si="321"/>
        <v>4.1615865018877365</v>
      </c>
      <c r="AH331" s="4">
        <f t="shared" si="322"/>
        <v>238.4413426367793</v>
      </c>
      <c r="AI331" s="4">
        <f t="shared" si="323"/>
        <v>15.896089509118619</v>
      </c>
      <c r="AJ331" s="4">
        <f t="shared" si="324"/>
        <v>-0.35383048409971007</v>
      </c>
      <c r="AK331" s="4">
        <f t="shared" si="325"/>
        <v>-20.27299340198417</v>
      </c>
      <c r="AL331" s="4">
        <f t="shared" si="326"/>
        <v>-3.4430167844292043</v>
      </c>
      <c r="AM331" s="4">
        <f t="shared" si="327"/>
        <v>-3.4430167844292043</v>
      </c>
      <c r="AN331" s="4">
        <f t="shared" si="328"/>
        <v>-13.772067137716817</v>
      </c>
      <c r="AO331" s="4">
        <f t="shared" si="329"/>
        <v>-8.622573346266563</v>
      </c>
      <c r="AP331" s="4">
        <f t="shared" si="330"/>
        <v>4</v>
      </c>
      <c r="AQ331" s="4">
        <f t="shared" si="331"/>
        <v>-9.7720671377168173</v>
      </c>
      <c r="AR331" s="4">
        <f t="shared" si="332"/>
        <v>11.837132214371387</v>
      </c>
      <c r="AS331" s="4">
        <f t="shared" si="333"/>
        <v>0.16286778562861493</v>
      </c>
      <c r="AT331" s="4">
        <f t="shared" si="334"/>
        <v>4.2638686569774494E-2</v>
      </c>
      <c r="AU331" s="4">
        <f t="shared" si="335"/>
        <v>0.66264339751815549</v>
      </c>
      <c r="AV331" s="4">
        <f t="shared" si="336"/>
        <v>0.55353210913772788</v>
      </c>
      <c r="AW331" s="4">
        <f t="shared" si="337"/>
        <v>31.715053678566676</v>
      </c>
      <c r="AX331" s="4">
        <f t="shared" si="338"/>
        <v>-3.1523084261704915E-2</v>
      </c>
      <c r="AY331" s="4">
        <f t="shared" si="339"/>
        <v>-0.66990276684027283</v>
      </c>
      <c r="AZ331" s="4">
        <f t="shared" si="340"/>
        <v>-3.0945711310125938</v>
      </c>
      <c r="BA331" s="4">
        <f t="shared" si="341"/>
        <v>-177.30586521004736</v>
      </c>
      <c r="BB331" s="4">
        <f t="shared" si="342"/>
        <v>4.8831514126228823</v>
      </c>
      <c r="BC331" s="4">
        <f t="shared" si="343"/>
        <v>6.9539808017485045</v>
      </c>
      <c r="BD331" s="4">
        <f t="shared" si="344"/>
        <v>16.72028362699427</v>
      </c>
      <c r="BE331" s="4">
        <f t="shared" si="345"/>
        <v>63.927574343688697</v>
      </c>
      <c r="BF331" s="4">
        <f t="shared" si="346"/>
        <v>116.07242565631131</v>
      </c>
      <c r="BG331" s="4">
        <f t="shared" si="347"/>
        <v>243.92757434368869</v>
      </c>
    </row>
    <row r="332" spans="1:59" x14ac:dyDescent="0.2">
      <c r="A332" s="3">
        <f t="shared" si="292"/>
        <v>45619</v>
      </c>
      <c r="B332" s="1">
        <f t="shared" si="348"/>
        <v>2024</v>
      </c>
      <c r="C332" s="1">
        <f t="shared" si="293"/>
        <v>11</v>
      </c>
      <c r="D332" s="1">
        <f t="shared" si="294"/>
        <v>23</v>
      </c>
      <c r="E332" s="1">
        <v>12</v>
      </c>
      <c r="F332" s="1">
        <f t="shared" si="295"/>
        <v>2024</v>
      </c>
      <c r="G332" s="1">
        <f t="shared" si="296"/>
        <v>11</v>
      </c>
      <c r="H332" s="1">
        <f t="shared" si="297"/>
        <v>10</v>
      </c>
      <c r="I332" s="1">
        <f t="shared" si="298"/>
        <v>20</v>
      </c>
      <c r="J332" s="1">
        <f t="shared" si="299"/>
        <v>-13</v>
      </c>
      <c r="K332" s="4">
        <f t="shared" si="300"/>
        <v>9092.9166666666279</v>
      </c>
      <c r="L332" s="4">
        <f t="shared" si="301"/>
        <v>0.24895049053159829</v>
      </c>
      <c r="M332" s="4">
        <f t="shared" si="302"/>
        <v>212.87000679271296</v>
      </c>
      <c r="N332" s="4">
        <f t="shared" si="303"/>
        <v>14.191333786180865</v>
      </c>
      <c r="O332" s="4">
        <f t="shared" si="304"/>
        <v>16.124667119514196</v>
      </c>
      <c r="P332" s="4">
        <f t="shared" si="305"/>
        <v>16.191333786180863</v>
      </c>
      <c r="Q332" s="4">
        <f t="shared" si="306"/>
        <v>242.87000679271296</v>
      </c>
      <c r="R332" s="4">
        <f t="shared" si="307"/>
        <v>283.36121583390371</v>
      </c>
      <c r="S332" s="4">
        <f t="shared" si="308"/>
        <v>1.6698658980378735E-2</v>
      </c>
      <c r="T332" s="4">
        <f t="shared" si="309"/>
        <v>23.43605475362309</v>
      </c>
      <c r="U332" s="4">
        <f t="shared" si="349"/>
        <v>0.40903631912839139</v>
      </c>
      <c r="V332" s="4">
        <f t="shared" si="310"/>
        <v>-40.491209041190757</v>
      </c>
      <c r="W332" s="4">
        <f t="shared" si="311"/>
        <v>-0.70670491588207496</v>
      </c>
      <c r="X332" s="4">
        <f t="shared" si="312"/>
        <v>-0.70670491588207496</v>
      </c>
      <c r="Y332" s="4">
        <f t="shared" si="313"/>
        <v>-0.7176873495856454</v>
      </c>
      <c r="Z332" s="4">
        <f t="shared" si="314"/>
        <v>-0.71768668451650075</v>
      </c>
      <c r="AA332" s="4">
        <f t="shared" si="315"/>
        <v>-0.72873862629143615</v>
      </c>
      <c r="AB332" s="4">
        <f t="shared" si="316"/>
        <v>-41.753647654660625</v>
      </c>
      <c r="AC332" s="4">
        <f t="shared" si="317"/>
        <v>241.60756817924309</v>
      </c>
      <c r="AD332" s="4">
        <f t="shared" si="318"/>
        <v>4.2168475624644728</v>
      </c>
      <c r="AE332" s="4">
        <f t="shared" si="319"/>
        <v>-1.2624386134698682</v>
      </c>
      <c r="AF332" s="4">
        <f t="shared" si="320"/>
        <v>-5.0497544538794727</v>
      </c>
      <c r="AG332" s="4">
        <f t="shared" si="321"/>
        <v>4.1800022120025151</v>
      </c>
      <c r="AH332" s="4">
        <f t="shared" si="322"/>
        <v>239.49648510309251</v>
      </c>
      <c r="AI332" s="4">
        <f t="shared" si="323"/>
        <v>15.966432340206167</v>
      </c>
      <c r="AJ332" s="4">
        <f t="shared" si="324"/>
        <v>-0.3574467446802454</v>
      </c>
      <c r="AK332" s="4">
        <f t="shared" si="325"/>
        <v>-20.480189870868372</v>
      </c>
      <c r="AL332" s="4">
        <f t="shared" si="326"/>
        <v>-3.3735216896204463</v>
      </c>
      <c r="AM332" s="4">
        <f t="shared" si="327"/>
        <v>-3.3735216896204463</v>
      </c>
      <c r="AN332" s="4">
        <f t="shared" si="328"/>
        <v>-13.494086758481785</v>
      </c>
      <c r="AO332" s="4">
        <f t="shared" si="329"/>
        <v>-8.4443323046023124</v>
      </c>
      <c r="AP332" s="4">
        <f t="shared" si="330"/>
        <v>4</v>
      </c>
      <c r="AQ332" s="4">
        <f t="shared" si="331"/>
        <v>-9.4940867584817852</v>
      </c>
      <c r="AR332" s="4">
        <f t="shared" si="332"/>
        <v>11.84176522069197</v>
      </c>
      <c r="AS332" s="4">
        <f t="shared" si="333"/>
        <v>0.15823477930802987</v>
      </c>
      <c r="AT332" s="4">
        <f t="shared" si="334"/>
        <v>4.1425768351375736E-2</v>
      </c>
      <c r="AU332" s="4">
        <f t="shared" si="335"/>
        <v>0.66264339751815549</v>
      </c>
      <c r="AV332" s="4">
        <f t="shared" si="336"/>
        <v>0.5499628156475066</v>
      </c>
      <c r="AW332" s="4">
        <f t="shared" si="337"/>
        <v>31.51054822573348</v>
      </c>
      <c r="AX332" s="4">
        <f t="shared" si="338"/>
        <v>-3.0585775445934205E-2</v>
      </c>
      <c r="AY332" s="4">
        <f t="shared" si="339"/>
        <v>-0.67142273767997573</v>
      </c>
      <c r="AZ332" s="4">
        <f t="shared" si="340"/>
        <v>-3.0960704460907156</v>
      </c>
      <c r="BA332" s="4">
        <f t="shared" si="341"/>
        <v>-177.39176963618408</v>
      </c>
      <c r="BB332" s="4">
        <f t="shared" si="342"/>
        <v>4.8703350847235791</v>
      </c>
      <c r="BC332" s="4">
        <f t="shared" si="343"/>
        <v>6.971430135968391</v>
      </c>
      <c r="BD332" s="4">
        <f t="shared" si="344"/>
        <v>16.71210030541555</v>
      </c>
      <c r="BE332" s="4">
        <f t="shared" si="345"/>
        <v>63.652969551945283</v>
      </c>
      <c r="BF332" s="4">
        <f t="shared" si="346"/>
        <v>116.34703044805471</v>
      </c>
      <c r="BG332" s="4">
        <f t="shared" si="347"/>
        <v>243.65296955194529</v>
      </c>
    </row>
    <row r="333" spans="1:59" x14ac:dyDescent="0.2">
      <c r="A333" s="3">
        <f t="shared" si="292"/>
        <v>45620</v>
      </c>
      <c r="B333" s="1">
        <f t="shared" si="348"/>
        <v>2024</v>
      </c>
      <c r="C333" s="1">
        <f t="shared" si="293"/>
        <v>11</v>
      </c>
      <c r="D333" s="1">
        <f t="shared" si="294"/>
        <v>24</v>
      </c>
      <c r="E333" s="1">
        <v>12</v>
      </c>
      <c r="F333" s="1">
        <f t="shared" si="295"/>
        <v>2024</v>
      </c>
      <c r="G333" s="1">
        <f t="shared" si="296"/>
        <v>11</v>
      </c>
      <c r="H333" s="1">
        <f t="shared" si="297"/>
        <v>10</v>
      </c>
      <c r="I333" s="1">
        <f t="shared" si="298"/>
        <v>20</v>
      </c>
      <c r="J333" s="1">
        <f t="shared" si="299"/>
        <v>-13</v>
      </c>
      <c r="K333" s="4">
        <f t="shared" si="300"/>
        <v>9093.9166666666279</v>
      </c>
      <c r="L333" s="4">
        <f t="shared" si="301"/>
        <v>0.24897786903946961</v>
      </c>
      <c r="M333" s="4">
        <f t="shared" si="302"/>
        <v>213.85565416468307</v>
      </c>
      <c r="N333" s="4">
        <f t="shared" si="303"/>
        <v>14.257043610978872</v>
      </c>
      <c r="O333" s="4">
        <f t="shared" si="304"/>
        <v>16.190376944312206</v>
      </c>
      <c r="P333" s="4">
        <f t="shared" si="305"/>
        <v>16.257043610978872</v>
      </c>
      <c r="Q333" s="4">
        <f t="shared" si="306"/>
        <v>243.85565416468307</v>
      </c>
      <c r="R333" s="4">
        <f t="shared" si="307"/>
        <v>283.3612623773671</v>
      </c>
      <c r="S333" s="4">
        <f t="shared" si="308"/>
        <v>1.6698657885238419E-2</v>
      </c>
      <c r="T333" s="4">
        <f t="shared" si="309"/>
        <v>23.436054397702485</v>
      </c>
      <c r="U333" s="4">
        <f t="shared" si="349"/>
        <v>0.40903631291640496</v>
      </c>
      <c r="V333" s="4">
        <f t="shared" si="310"/>
        <v>-39.505608212684024</v>
      </c>
      <c r="W333" s="4">
        <f t="shared" si="311"/>
        <v>-0.68950293631424853</v>
      </c>
      <c r="X333" s="4">
        <f t="shared" si="312"/>
        <v>-0.68950293631424853</v>
      </c>
      <c r="Y333" s="4">
        <f t="shared" si="313"/>
        <v>-0.70026450268321594</v>
      </c>
      <c r="Z333" s="4">
        <f t="shared" si="314"/>
        <v>-0.70026387689544922</v>
      </c>
      <c r="AA333" s="4">
        <f t="shared" si="315"/>
        <v>-0.7110946162105477</v>
      </c>
      <c r="AB333" s="4">
        <f t="shared" si="316"/>
        <v>-40.742720343339435</v>
      </c>
      <c r="AC333" s="4">
        <f t="shared" si="317"/>
        <v>242.61854203402766</v>
      </c>
      <c r="AD333" s="4">
        <f t="shared" si="318"/>
        <v>4.234492384882043</v>
      </c>
      <c r="AE333" s="4">
        <f t="shared" si="319"/>
        <v>-1.2371121306554187</v>
      </c>
      <c r="AF333" s="4">
        <f t="shared" si="320"/>
        <v>-4.9484485226216748</v>
      </c>
      <c r="AG333" s="4">
        <f t="shared" si="321"/>
        <v>4.1984741295282824</v>
      </c>
      <c r="AH333" s="4">
        <f t="shared" si="322"/>
        <v>240.55484801683269</v>
      </c>
      <c r="AI333" s="4">
        <f t="shared" si="323"/>
        <v>16.036989867788847</v>
      </c>
      <c r="AJ333" s="4">
        <f t="shared" si="324"/>
        <v>-0.36095288758253635</v>
      </c>
      <c r="AK333" s="4">
        <f t="shared" si="325"/>
        <v>-20.681077061539394</v>
      </c>
      <c r="AL333" s="4">
        <f t="shared" si="326"/>
        <v>-3.3008061478503805</v>
      </c>
      <c r="AM333" s="4">
        <f t="shared" si="327"/>
        <v>-3.3008061478503805</v>
      </c>
      <c r="AN333" s="4">
        <f t="shared" si="328"/>
        <v>-13.203224591401522</v>
      </c>
      <c r="AO333" s="4">
        <f t="shared" si="329"/>
        <v>-8.2547760687798473</v>
      </c>
      <c r="AP333" s="4">
        <f t="shared" si="330"/>
        <v>4</v>
      </c>
      <c r="AQ333" s="4">
        <f t="shared" si="331"/>
        <v>-9.203224591401522</v>
      </c>
      <c r="AR333" s="4">
        <f t="shared" si="332"/>
        <v>11.846612923476641</v>
      </c>
      <c r="AS333" s="4">
        <f t="shared" si="333"/>
        <v>0.1533870765233587</v>
      </c>
      <c r="AT333" s="4">
        <f t="shared" si="334"/>
        <v>4.0156642730116592E-2</v>
      </c>
      <c r="AU333" s="4">
        <f t="shared" si="335"/>
        <v>0.66264339751815549</v>
      </c>
      <c r="AV333" s="4">
        <f t="shared" si="336"/>
        <v>0.54650391916004015</v>
      </c>
      <c r="AW333" s="4">
        <f t="shared" si="337"/>
        <v>31.312368055229026</v>
      </c>
      <c r="AX333" s="4">
        <f t="shared" si="338"/>
        <v>-2.9610248846430404E-2</v>
      </c>
      <c r="AY333" s="4">
        <f t="shared" si="339"/>
        <v>-0.67288904322492016</v>
      </c>
      <c r="AZ333" s="4">
        <f t="shared" si="340"/>
        <v>-3.0976163713226477</v>
      </c>
      <c r="BA333" s="4">
        <f t="shared" si="341"/>
        <v>-177.48034462741657</v>
      </c>
      <c r="BB333" s="4">
        <f t="shared" si="342"/>
        <v>4.8578633568386591</v>
      </c>
      <c r="BC333" s="4">
        <f t="shared" si="343"/>
        <v>6.9887495666379822</v>
      </c>
      <c r="BD333" s="4">
        <f t="shared" si="344"/>
        <v>16.704476280315301</v>
      </c>
      <c r="BE333" s="4">
        <f t="shared" si="345"/>
        <v>63.386458039448954</v>
      </c>
      <c r="BF333" s="4">
        <f t="shared" si="346"/>
        <v>116.61354196055105</v>
      </c>
      <c r="BG333" s="4">
        <f t="shared" si="347"/>
        <v>243.38645803944894</v>
      </c>
    </row>
    <row r="334" spans="1:59" x14ac:dyDescent="0.2">
      <c r="A334" s="3">
        <f t="shared" si="292"/>
        <v>45621</v>
      </c>
      <c r="B334" s="1">
        <f t="shared" si="348"/>
        <v>2024</v>
      </c>
      <c r="C334" s="1">
        <f t="shared" si="293"/>
        <v>11</v>
      </c>
      <c r="D334" s="1">
        <f t="shared" si="294"/>
        <v>25</v>
      </c>
      <c r="E334" s="1">
        <v>12</v>
      </c>
      <c r="F334" s="1">
        <f t="shared" si="295"/>
        <v>2024</v>
      </c>
      <c r="G334" s="1">
        <f t="shared" si="296"/>
        <v>11</v>
      </c>
      <c r="H334" s="1">
        <f t="shared" si="297"/>
        <v>10</v>
      </c>
      <c r="I334" s="1">
        <f t="shared" si="298"/>
        <v>20</v>
      </c>
      <c r="J334" s="1">
        <f t="shared" si="299"/>
        <v>-13</v>
      </c>
      <c r="K334" s="4">
        <f t="shared" si="300"/>
        <v>9094.9166666666279</v>
      </c>
      <c r="L334" s="4">
        <f t="shared" si="301"/>
        <v>0.24900524754734094</v>
      </c>
      <c r="M334" s="4">
        <f t="shared" si="302"/>
        <v>214.84130153572187</v>
      </c>
      <c r="N334" s="4">
        <f t="shared" si="303"/>
        <v>14.322753435714791</v>
      </c>
      <c r="O334" s="4">
        <f t="shared" si="304"/>
        <v>16.256086769048125</v>
      </c>
      <c r="P334" s="4">
        <f t="shared" si="305"/>
        <v>16.322753435714791</v>
      </c>
      <c r="Q334" s="4">
        <f t="shared" si="306"/>
        <v>244.84130153572187</v>
      </c>
      <c r="R334" s="4">
        <f t="shared" si="307"/>
        <v>283.36130892083048</v>
      </c>
      <c r="S334" s="4">
        <f t="shared" si="308"/>
        <v>1.6698656790098104E-2</v>
      </c>
      <c r="T334" s="4">
        <f t="shared" si="309"/>
        <v>23.436054041781883</v>
      </c>
      <c r="U334" s="4">
        <f t="shared" si="349"/>
        <v>0.4090363067044186</v>
      </c>
      <c r="V334" s="4">
        <f t="shared" si="310"/>
        <v>-38.520007385108613</v>
      </c>
      <c r="W334" s="4">
        <f t="shared" si="311"/>
        <v>-0.67230095676267665</v>
      </c>
      <c r="X334" s="4">
        <f t="shared" si="312"/>
        <v>-0.67230095676267665</v>
      </c>
      <c r="Y334" s="4">
        <f t="shared" si="313"/>
        <v>-0.68283834753175321</v>
      </c>
      <c r="Z334" s="4">
        <f t="shared" si="314"/>
        <v>-0.68283776000334884</v>
      </c>
      <c r="AA334" s="4">
        <f t="shared" si="315"/>
        <v>-0.6934439029061642</v>
      </c>
      <c r="AB334" s="4">
        <f t="shared" si="316"/>
        <v>-39.731408965602853</v>
      </c>
      <c r="AC334" s="4">
        <f t="shared" si="317"/>
        <v>243.62989995522764</v>
      </c>
      <c r="AD334" s="4">
        <f t="shared" si="318"/>
        <v>4.2521439105231078</v>
      </c>
      <c r="AE334" s="4">
        <f t="shared" si="319"/>
        <v>-1.2114015804942255</v>
      </c>
      <c r="AF334" s="4">
        <f t="shared" si="320"/>
        <v>-4.8456063219769021</v>
      </c>
      <c r="AG334" s="4">
        <f t="shared" si="321"/>
        <v>4.2170012603998774</v>
      </c>
      <c r="AH334" s="4">
        <f t="shared" si="322"/>
        <v>241.61637442226163</v>
      </c>
      <c r="AI334" s="4">
        <f t="shared" si="323"/>
        <v>16.10775829481744</v>
      </c>
      <c r="AJ334" s="4">
        <f t="shared" si="324"/>
        <v>-0.36434726545336887</v>
      </c>
      <c r="AK334" s="4">
        <f t="shared" si="325"/>
        <v>-20.8755605876107</v>
      </c>
      <c r="AL334" s="4">
        <f t="shared" si="326"/>
        <v>-3.2249271134602395</v>
      </c>
      <c r="AM334" s="4">
        <f t="shared" si="327"/>
        <v>-3.2249271134602395</v>
      </c>
      <c r="AN334" s="4">
        <f t="shared" si="328"/>
        <v>-12.899708453840958</v>
      </c>
      <c r="AO334" s="4">
        <f t="shared" si="329"/>
        <v>-8.054102131864056</v>
      </c>
      <c r="AP334" s="4">
        <f t="shared" si="330"/>
        <v>4</v>
      </c>
      <c r="AQ334" s="4">
        <f t="shared" si="331"/>
        <v>-8.8997084538409581</v>
      </c>
      <c r="AR334" s="4">
        <f t="shared" si="332"/>
        <v>11.851671525769317</v>
      </c>
      <c r="AS334" s="4">
        <f t="shared" si="333"/>
        <v>0.14832847423068429</v>
      </c>
      <c r="AT334" s="4">
        <f t="shared" si="334"/>
        <v>3.8832303746775057E-2</v>
      </c>
      <c r="AU334" s="4">
        <f t="shared" si="335"/>
        <v>0.66264339751815549</v>
      </c>
      <c r="AV334" s="4">
        <f t="shared" si="336"/>
        <v>0.54315685933895452</v>
      </c>
      <c r="AW334" s="4">
        <f t="shared" si="337"/>
        <v>31.120595653703006</v>
      </c>
      <c r="AX334" s="4">
        <f t="shared" si="338"/>
        <v>-2.8597366815358845E-2</v>
      </c>
      <c r="AY334" s="4">
        <f t="shared" si="339"/>
        <v>-0.674301658287082</v>
      </c>
      <c r="AZ334" s="4">
        <f t="shared" si="340"/>
        <v>-3.0992077068651533</v>
      </c>
      <c r="BA334" s="4">
        <f t="shared" si="341"/>
        <v>-177.57152143779129</v>
      </c>
      <c r="BB334" s="4">
        <f t="shared" si="342"/>
        <v>4.8457456842682207</v>
      </c>
      <c r="BC334" s="4">
        <f t="shared" si="343"/>
        <v>7.0059258415010968</v>
      </c>
      <c r="BD334" s="4">
        <f t="shared" si="344"/>
        <v>16.697417210037539</v>
      </c>
      <c r="BE334" s="4">
        <f t="shared" si="345"/>
        <v>63.128185990822324</v>
      </c>
      <c r="BF334" s="4">
        <f t="shared" si="346"/>
        <v>116.87181400917768</v>
      </c>
      <c r="BG334" s="4">
        <f t="shared" si="347"/>
        <v>243.12818599082232</v>
      </c>
    </row>
    <row r="335" spans="1:59" x14ac:dyDescent="0.2">
      <c r="A335" s="3">
        <f t="shared" si="292"/>
        <v>45622</v>
      </c>
      <c r="B335" s="1">
        <f t="shared" si="348"/>
        <v>2024</v>
      </c>
      <c r="C335" s="1">
        <f t="shared" si="293"/>
        <v>11</v>
      </c>
      <c r="D335" s="1">
        <f t="shared" si="294"/>
        <v>26</v>
      </c>
      <c r="E335" s="1">
        <v>12</v>
      </c>
      <c r="F335" s="1">
        <f t="shared" si="295"/>
        <v>2024</v>
      </c>
      <c r="G335" s="1">
        <f t="shared" si="296"/>
        <v>11</v>
      </c>
      <c r="H335" s="1">
        <f t="shared" si="297"/>
        <v>10</v>
      </c>
      <c r="I335" s="1">
        <f t="shared" si="298"/>
        <v>20</v>
      </c>
      <c r="J335" s="1">
        <f t="shared" si="299"/>
        <v>-13</v>
      </c>
      <c r="K335" s="4">
        <f t="shared" si="300"/>
        <v>9095.9166666666279</v>
      </c>
      <c r="L335" s="4">
        <f t="shared" si="301"/>
        <v>0.24903262605521226</v>
      </c>
      <c r="M335" s="4">
        <f t="shared" si="302"/>
        <v>215.82694890722632</v>
      </c>
      <c r="N335" s="4">
        <f t="shared" si="303"/>
        <v>14.388463260481755</v>
      </c>
      <c r="O335" s="4">
        <f t="shared" si="304"/>
        <v>16.321796593815087</v>
      </c>
      <c r="P335" s="4">
        <f t="shared" si="305"/>
        <v>16.388463260481757</v>
      </c>
      <c r="Q335" s="4">
        <f t="shared" si="306"/>
        <v>245.82694890722635</v>
      </c>
      <c r="R335" s="4">
        <f t="shared" si="307"/>
        <v>283.36135546429387</v>
      </c>
      <c r="S335" s="4">
        <f t="shared" si="308"/>
        <v>1.6698655694957789E-2</v>
      </c>
      <c r="T335" s="4">
        <f t="shared" si="309"/>
        <v>23.436053685861282</v>
      </c>
      <c r="U335" s="4">
        <f t="shared" si="349"/>
        <v>0.40903630049243223</v>
      </c>
      <c r="V335" s="4">
        <f t="shared" si="310"/>
        <v>-37.534406557067513</v>
      </c>
      <c r="W335" s="4">
        <f t="shared" si="311"/>
        <v>-0.65509897720297705</v>
      </c>
      <c r="X335" s="4">
        <f t="shared" si="312"/>
        <v>-0.65509897720297705</v>
      </c>
      <c r="Y335" s="4">
        <f t="shared" si="313"/>
        <v>-0.66540895125679489</v>
      </c>
      <c r="Z335" s="4">
        <f t="shared" si="314"/>
        <v>-0.66540840091720665</v>
      </c>
      <c r="AA335" s="4">
        <f t="shared" si="315"/>
        <v>-0.6757866210388016</v>
      </c>
      <c r="AB335" s="4">
        <f t="shared" si="316"/>
        <v>-38.719721236930098</v>
      </c>
      <c r="AC335" s="4">
        <f t="shared" si="317"/>
        <v>244.64163422736377</v>
      </c>
      <c r="AD335" s="4">
        <f t="shared" si="318"/>
        <v>4.2698020047271514</v>
      </c>
      <c r="AE335" s="4">
        <f t="shared" si="319"/>
        <v>-1.1853146798625858</v>
      </c>
      <c r="AF335" s="4">
        <f t="shared" si="320"/>
        <v>-4.7412587194503431</v>
      </c>
      <c r="AG335" s="4">
        <f t="shared" si="321"/>
        <v>4.23558252768734</v>
      </c>
      <c r="AH335" s="4">
        <f t="shared" si="322"/>
        <v>242.68100261583774</v>
      </c>
      <c r="AI335" s="4">
        <f t="shared" si="323"/>
        <v>16.178733507722516</v>
      </c>
      <c r="AJ335" s="4">
        <f t="shared" si="324"/>
        <v>-0.36762826577849184</v>
      </c>
      <c r="AK335" s="4">
        <f t="shared" si="325"/>
        <v>-21.063548058821297</v>
      </c>
      <c r="AL335" s="4">
        <f t="shared" si="326"/>
        <v>-3.1459462913886114</v>
      </c>
      <c r="AM335" s="4">
        <f t="shared" si="327"/>
        <v>-3.1459462913886114</v>
      </c>
      <c r="AN335" s="4">
        <f t="shared" si="328"/>
        <v>-12.583785165554445</v>
      </c>
      <c r="AO335" s="4">
        <f t="shared" si="329"/>
        <v>-7.8425264461041024</v>
      </c>
      <c r="AP335" s="4">
        <f t="shared" si="330"/>
        <v>4</v>
      </c>
      <c r="AQ335" s="4">
        <f t="shared" si="331"/>
        <v>-8.5837851655544455</v>
      </c>
      <c r="AR335" s="4">
        <f t="shared" si="332"/>
        <v>11.856936913907425</v>
      </c>
      <c r="AS335" s="4">
        <f t="shared" si="333"/>
        <v>0.14306308609257101</v>
      </c>
      <c r="AT335" s="4">
        <f t="shared" si="334"/>
        <v>3.7453828355692102E-2</v>
      </c>
      <c r="AU335" s="4">
        <f t="shared" si="335"/>
        <v>0.66264339751815549</v>
      </c>
      <c r="AV335" s="4">
        <f t="shared" si="336"/>
        <v>0.53992303819455911</v>
      </c>
      <c r="AW335" s="4">
        <f t="shared" si="337"/>
        <v>30.935311350428986</v>
      </c>
      <c r="AX335" s="4">
        <f t="shared" si="338"/>
        <v>-2.7548034015171273E-2</v>
      </c>
      <c r="AY335" s="4">
        <f t="shared" si="339"/>
        <v>-0.67566056285886722</v>
      </c>
      <c r="AZ335" s="4">
        <f t="shared" si="340"/>
        <v>-3.1008432213237214</v>
      </c>
      <c r="BA335" s="4">
        <f t="shared" si="341"/>
        <v>-177.66522951359988</v>
      </c>
      <c r="BB335" s="4">
        <f t="shared" si="342"/>
        <v>4.8339914645235327</v>
      </c>
      <c r="BC335" s="4">
        <f t="shared" si="343"/>
        <v>7.0229454493838928</v>
      </c>
      <c r="BD335" s="4">
        <f t="shared" si="344"/>
        <v>16.690928378430957</v>
      </c>
      <c r="BE335" s="4">
        <f t="shared" si="345"/>
        <v>62.87829735969499</v>
      </c>
      <c r="BF335" s="4">
        <f t="shared" si="346"/>
        <v>117.12170264030502</v>
      </c>
      <c r="BG335" s="4">
        <f t="shared" si="347"/>
        <v>242.87829735969498</v>
      </c>
    </row>
    <row r="336" spans="1:59" x14ac:dyDescent="0.2">
      <c r="A336" s="3">
        <f t="shared" si="292"/>
        <v>45623</v>
      </c>
      <c r="B336" s="1">
        <f t="shared" si="348"/>
        <v>2024</v>
      </c>
      <c r="C336" s="1">
        <f t="shared" si="293"/>
        <v>11</v>
      </c>
      <c r="D336" s="1">
        <f t="shared" si="294"/>
        <v>27</v>
      </c>
      <c r="E336" s="1">
        <v>12</v>
      </c>
      <c r="F336" s="1">
        <f t="shared" si="295"/>
        <v>2024</v>
      </c>
      <c r="G336" s="1">
        <f t="shared" si="296"/>
        <v>11</v>
      </c>
      <c r="H336" s="1">
        <f t="shared" si="297"/>
        <v>10</v>
      </c>
      <c r="I336" s="1">
        <f t="shared" si="298"/>
        <v>20</v>
      </c>
      <c r="J336" s="1">
        <f t="shared" si="299"/>
        <v>-13</v>
      </c>
      <c r="K336" s="4">
        <f t="shared" si="300"/>
        <v>9096.9166666666279</v>
      </c>
      <c r="L336" s="4">
        <f t="shared" si="301"/>
        <v>0.24906000456308358</v>
      </c>
      <c r="M336" s="4">
        <f t="shared" si="302"/>
        <v>216.81259627919644</v>
      </c>
      <c r="N336" s="4">
        <f t="shared" si="303"/>
        <v>14.454173085279763</v>
      </c>
      <c r="O336" s="4">
        <f t="shared" si="304"/>
        <v>16.387506418613096</v>
      </c>
      <c r="P336" s="4">
        <f t="shared" si="305"/>
        <v>16.454173085279763</v>
      </c>
      <c r="Q336" s="4">
        <f t="shared" si="306"/>
        <v>246.81259627919644</v>
      </c>
      <c r="R336" s="4">
        <f t="shared" si="307"/>
        <v>283.36140200775725</v>
      </c>
      <c r="S336" s="4">
        <f t="shared" si="308"/>
        <v>1.6698654599817474E-2</v>
      </c>
      <c r="T336" s="4">
        <f t="shared" si="309"/>
        <v>23.43605332994068</v>
      </c>
      <c r="U336" s="4">
        <f t="shared" si="349"/>
        <v>0.40903629428044586</v>
      </c>
      <c r="V336" s="4">
        <f t="shared" si="310"/>
        <v>-36.548805728560808</v>
      </c>
      <c r="W336" s="4">
        <f t="shared" si="311"/>
        <v>-0.63789699763515106</v>
      </c>
      <c r="X336" s="4">
        <f t="shared" si="312"/>
        <v>-0.63789699763515106</v>
      </c>
      <c r="Y336" s="4">
        <f t="shared" si="313"/>
        <v>-0.6479763821170732</v>
      </c>
      <c r="Z336" s="4">
        <f t="shared" si="314"/>
        <v>-0.64797586785095806</v>
      </c>
      <c r="AA336" s="4">
        <f t="shared" si="315"/>
        <v>-0.65812290762381853</v>
      </c>
      <c r="AB336" s="4">
        <f t="shared" si="316"/>
        <v>-37.707665007722952</v>
      </c>
      <c r="AC336" s="4">
        <f t="shared" si="317"/>
        <v>245.65373700003431</v>
      </c>
      <c r="AD336" s="4">
        <f t="shared" si="318"/>
        <v>4.2874665304788167</v>
      </c>
      <c r="AE336" s="4">
        <f t="shared" si="319"/>
        <v>-1.1588592791621295</v>
      </c>
      <c r="AF336" s="4">
        <f t="shared" si="320"/>
        <v>-4.635437116648518</v>
      </c>
      <c r="AG336" s="4">
        <f t="shared" si="321"/>
        <v>4.2542167718468953</v>
      </c>
      <c r="AH336" s="4">
        <f t="shared" si="322"/>
        <v>243.74866616059657</v>
      </c>
      <c r="AI336" s="4">
        <f t="shared" si="323"/>
        <v>16.249911077373106</v>
      </c>
      <c r="AJ336" s="4">
        <f t="shared" si="324"/>
        <v>-0.37079431289873632</v>
      </c>
      <c r="AK336" s="4">
        <f t="shared" si="325"/>
        <v>-21.244949196550852</v>
      </c>
      <c r="AL336" s="4">
        <f t="shared" si="326"/>
        <v>-3.0639301185998704</v>
      </c>
      <c r="AM336" s="4">
        <f t="shared" si="327"/>
        <v>-3.0639301185998704</v>
      </c>
      <c r="AN336" s="4">
        <f t="shared" si="328"/>
        <v>-12.255720474399482</v>
      </c>
      <c r="AO336" s="4">
        <f t="shared" si="329"/>
        <v>-7.6202833577509637</v>
      </c>
      <c r="AP336" s="4">
        <f t="shared" si="330"/>
        <v>4</v>
      </c>
      <c r="AQ336" s="4">
        <f t="shared" si="331"/>
        <v>-8.2557204743994816</v>
      </c>
      <c r="AR336" s="4">
        <f t="shared" si="332"/>
        <v>11.862404658760008</v>
      </c>
      <c r="AS336" s="4">
        <f t="shared" si="333"/>
        <v>0.13759534123999018</v>
      </c>
      <c r="AT336" s="4">
        <f t="shared" si="334"/>
        <v>3.6022376100644488E-2</v>
      </c>
      <c r="AU336" s="4">
        <f t="shared" si="335"/>
        <v>0.66264339751815549</v>
      </c>
      <c r="AV336" s="4">
        <f t="shared" si="336"/>
        <v>0.53680381887863982</v>
      </c>
      <c r="AW336" s="4">
        <f t="shared" si="337"/>
        <v>30.756593248251125</v>
      </c>
      <c r="AX336" s="4">
        <f t="shared" si="338"/>
        <v>-2.6463196449752861E-2</v>
      </c>
      <c r="AY336" s="4">
        <f t="shared" si="339"/>
        <v>-0.67696574159122147</v>
      </c>
      <c r="AZ336" s="4">
        <f t="shared" si="340"/>
        <v>-3.1025216523305779</v>
      </c>
      <c r="BA336" s="4">
        <f t="shared" si="341"/>
        <v>-177.76139652649664</v>
      </c>
      <c r="BB336" s="4">
        <f t="shared" si="342"/>
        <v>4.8226100162140257</v>
      </c>
      <c r="BC336" s="4">
        <f t="shared" si="343"/>
        <v>7.0397946425459823</v>
      </c>
      <c r="BD336" s="4">
        <f t="shared" si="344"/>
        <v>16.685014674974035</v>
      </c>
      <c r="BE336" s="4">
        <f t="shared" si="345"/>
        <v>62.636933633626093</v>
      </c>
      <c r="BF336" s="4">
        <f t="shared" si="346"/>
        <v>117.36306636637391</v>
      </c>
      <c r="BG336" s="4">
        <f t="shared" si="347"/>
        <v>242.63693363362609</v>
      </c>
    </row>
    <row r="337" spans="1:59" x14ac:dyDescent="0.2">
      <c r="A337" s="3">
        <f t="shared" si="292"/>
        <v>45624</v>
      </c>
      <c r="B337" s="1">
        <f t="shared" si="348"/>
        <v>2024</v>
      </c>
      <c r="C337" s="1">
        <f t="shared" si="293"/>
        <v>11</v>
      </c>
      <c r="D337" s="1">
        <f t="shared" si="294"/>
        <v>28</v>
      </c>
      <c r="E337" s="1">
        <v>12</v>
      </c>
      <c r="F337" s="1">
        <f t="shared" si="295"/>
        <v>2024</v>
      </c>
      <c r="G337" s="1">
        <f t="shared" si="296"/>
        <v>11</v>
      </c>
      <c r="H337" s="1">
        <f t="shared" si="297"/>
        <v>10</v>
      </c>
      <c r="I337" s="1">
        <f t="shared" si="298"/>
        <v>20</v>
      </c>
      <c r="J337" s="1">
        <f t="shared" si="299"/>
        <v>-13</v>
      </c>
      <c r="K337" s="4">
        <f t="shared" si="300"/>
        <v>9097.9166666666279</v>
      </c>
      <c r="L337" s="4">
        <f t="shared" si="301"/>
        <v>0.2490873830709549</v>
      </c>
      <c r="M337" s="4">
        <f t="shared" si="302"/>
        <v>217.7982436507009</v>
      </c>
      <c r="N337" s="4">
        <f t="shared" si="303"/>
        <v>14.519882910046727</v>
      </c>
      <c r="O337" s="4">
        <f t="shared" si="304"/>
        <v>16.453216243380059</v>
      </c>
      <c r="P337" s="4">
        <f t="shared" si="305"/>
        <v>16.519882910046725</v>
      </c>
      <c r="Q337" s="4">
        <f t="shared" si="306"/>
        <v>247.79824365070087</v>
      </c>
      <c r="R337" s="4">
        <f t="shared" si="307"/>
        <v>283.36144855122063</v>
      </c>
      <c r="S337" s="4">
        <f t="shared" si="308"/>
        <v>1.6698653504677162E-2</v>
      </c>
      <c r="T337" s="4">
        <f t="shared" si="309"/>
        <v>23.436052974020075</v>
      </c>
      <c r="U337" s="4">
        <f t="shared" si="349"/>
        <v>0.40903628806845943</v>
      </c>
      <c r="V337" s="4">
        <f t="shared" si="310"/>
        <v>-35.563204900519764</v>
      </c>
      <c r="W337" s="4">
        <f t="shared" si="311"/>
        <v>-0.62069501807545235</v>
      </c>
      <c r="X337" s="4">
        <f t="shared" si="312"/>
        <v>-0.62069501807545235</v>
      </c>
      <c r="Y337" s="4">
        <f t="shared" si="313"/>
        <v>-0.63054070947504948</v>
      </c>
      <c r="Z337" s="4">
        <f t="shared" si="314"/>
        <v>-0.63054023012611382</v>
      </c>
      <c r="AA337" s="4">
        <f t="shared" si="315"/>
        <v>-0.64045290198031035</v>
      </c>
      <c r="AB337" s="4">
        <f t="shared" si="316"/>
        <v>-36.695248260377589</v>
      </c>
      <c r="AC337" s="4">
        <f t="shared" si="317"/>
        <v>246.66620029084305</v>
      </c>
      <c r="AD337" s="4">
        <f t="shared" si="318"/>
        <v>4.3051373484590059</v>
      </c>
      <c r="AE337" s="4">
        <f t="shared" si="319"/>
        <v>-1.1320433598578177</v>
      </c>
      <c r="AF337" s="4">
        <f t="shared" si="320"/>
        <v>-4.5281734394312707</v>
      </c>
      <c r="AG337" s="4">
        <f t="shared" si="321"/>
        <v>4.27290275126418</v>
      </c>
      <c r="AH337" s="4">
        <f t="shared" si="322"/>
        <v>244.8192939172753</v>
      </c>
      <c r="AI337" s="4">
        <f t="shared" si="323"/>
        <v>16.321286261151688</v>
      </c>
      <c r="AJ337" s="4">
        <f t="shared" si="324"/>
        <v>-0.37384387004874375</v>
      </c>
      <c r="AK337" s="4">
        <f t="shared" si="325"/>
        <v>-21.419675950630221</v>
      </c>
      <c r="AL337" s="4">
        <f t="shared" si="326"/>
        <v>-2.9789497334255657</v>
      </c>
      <c r="AM337" s="4">
        <f t="shared" si="327"/>
        <v>-2.9789497334255657</v>
      </c>
      <c r="AN337" s="4">
        <f t="shared" si="328"/>
        <v>-11.915798933702263</v>
      </c>
      <c r="AO337" s="4">
        <f t="shared" si="329"/>
        <v>-7.387625494270992</v>
      </c>
      <c r="AP337" s="4">
        <f t="shared" si="330"/>
        <v>4</v>
      </c>
      <c r="AQ337" s="4">
        <f t="shared" si="331"/>
        <v>-7.9157989337022627</v>
      </c>
      <c r="AR337" s="4">
        <f t="shared" si="332"/>
        <v>11.868070017771629</v>
      </c>
      <c r="AS337" s="4">
        <f t="shared" si="333"/>
        <v>0.13192998222837105</v>
      </c>
      <c r="AT337" s="4">
        <f t="shared" si="334"/>
        <v>3.4539188579740206E-2</v>
      </c>
      <c r="AU337" s="4">
        <f t="shared" si="335"/>
        <v>0.66264339751815549</v>
      </c>
      <c r="AV337" s="4">
        <f t="shared" si="336"/>
        <v>0.53380052447788773</v>
      </c>
      <c r="AW337" s="4">
        <f t="shared" si="337"/>
        <v>30.584517154452758</v>
      </c>
      <c r="AX337" s="4">
        <f t="shared" si="338"/>
        <v>-2.5343840436981811E-2</v>
      </c>
      <c r="AY337" s="4">
        <f t="shared" si="339"/>
        <v>-0.67821718329075664</v>
      </c>
      <c r="AZ337" s="4">
        <f t="shared" si="340"/>
        <v>-3.1042417071796038</v>
      </c>
      <c r="BA337" s="4">
        <f t="shared" si="341"/>
        <v>-177.85994840987684</v>
      </c>
      <c r="BB337" s="4">
        <f t="shared" si="342"/>
        <v>4.811610557233049</v>
      </c>
      <c r="BC337" s="4">
        <f t="shared" si="343"/>
        <v>7.05645946053858</v>
      </c>
      <c r="BD337" s="4">
        <f t="shared" si="344"/>
        <v>16.679680575004678</v>
      </c>
      <c r="BE337" s="4">
        <f t="shared" si="345"/>
        <v>62.404233593349467</v>
      </c>
      <c r="BF337" s="4">
        <f t="shared" si="346"/>
        <v>117.59576640665054</v>
      </c>
      <c r="BG337" s="4">
        <f t="shared" si="347"/>
        <v>242.40423359334946</v>
      </c>
    </row>
    <row r="338" spans="1:59" x14ac:dyDescent="0.2">
      <c r="A338" s="3">
        <f t="shared" si="292"/>
        <v>45625</v>
      </c>
      <c r="B338" s="1">
        <f t="shared" si="348"/>
        <v>2024</v>
      </c>
      <c r="C338" s="1">
        <f t="shared" si="293"/>
        <v>11</v>
      </c>
      <c r="D338" s="1">
        <f t="shared" si="294"/>
        <v>29</v>
      </c>
      <c r="E338" s="1">
        <v>12</v>
      </c>
      <c r="F338" s="1">
        <f t="shared" si="295"/>
        <v>2024</v>
      </c>
      <c r="G338" s="1">
        <f t="shared" si="296"/>
        <v>11</v>
      </c>
      <c r="H338" s="1">
        <f t="shared" si="297"/>
        <v>10</v>
      </c>
      <c r="I338" s="1">
        <f t="shared" si="298"/>
        <v>20</v>
      </c>
      <c r="J338" s="1">
        <f t="shared" si="299"/>
        <v>-13</v>
      </c>
      <c r="K338" s="4">
        <f t="shared" si="300"/>
        <v>9098.9166666666279</v>
      </c>
      <c r="L338" s="4">
        <f t="shared" si="301"/>
        <v>0.24911476157882623</v>
      </c>
      <c r="M338" s="4">
        <f t="shared" si="302"/>
        <v>218.78389102220535</v>
      </c>
      <c r="N338" s="4">
        <f t="shared" si="303"/>
        <v>14.585592734813691</v>
      </c>
      <c r="O338" s="4">
        <f t="shared" si="304"/>
        <v>16.518926068147024</v>
      </c>
      <c r="P338" s="4">
        <f t="shared" si="305"/>
        <v>16.585592734813691</v>
      </c>
      <c r="Q338" s="4">
        <f t="shared" si="306"/>
        <v>248.78389102220535</v>
      </c>
      <c r="R338" s="4">
        <f t="shared" si="307"/>
        <v>283.36149509468402</v>
      </c>
      <c r="S338" s="4">
        <f t="shared" si="308"/>
        <v>1.6698652409536847E-2</v>
      </c>
      <c r="T338" s="4">
        <f t="shared" si="309"/>
        <v>23.436052618099474</v>
      </c>
      <c r="U338" s="4">
        <f t="shared" si="349"/>
        <v>0.40903628185647306</v>
      </c>
      <c r="V338" s="4">
        <f t="shared" si="310"/>
        <v>-34.577604072478664</v>
      </c>
      <c r="W338" s="4">
        <f t="shared" si="311"/>
        <v>-0.60349303851575264</v>
      </c>
      <c r="X338" s="4">
        <f t="shared" si="312"/>
        <v>-0.60349303851575264</v>
      </c>
      <c r="Y338" s="4">
        <f t="shared" si="313"/>
        <v>-0.61310200373397816</v>
      </c>
      <c r="Z338" s="4">
        <f t="shared" si="314"/>
        <v>-0.61310155810892719</v>
      </c>
      <c r="AA338" s="4">
        <f t="shared" si="315"/>
        <v>-0.6227767456454032</v>
      </c>
      <c r="AB338" s="4">
        <f t="shared" si="316"/>
        <v>-35.682479104373975</v>
      </c>
      <c r="AC338" s="4">
        <f t="shared" si="317"/>
        <v>247.67901599031003</v>
      </c>
      <c r="AD338" s="4">
        <f t="shared" si="318"/>
        <v>4.3228143171305939</v>
      </c>
      <c r="AE338" s="4">
        <f t="shared" si="319"/>
        <v>-1.1048750318953182</v>
      </c>
      <c r="AF338" s="4">
        <f t="shared" si="320"/>
        <v>-4.4195001275812729</v>
      </c>
      <c r="AG338" s="4">
        <f t="shared" si="321"/>
        <v>4.2916391430444119</v>
      </c>
      <c r="AH338" s="4">
        <f t="shared" si="322"/>
        <v>245.89281008958619</v>
      </c>
      <c r="AI338" s="4">
        <f t="shared" si="323"/>
        <v>16.392854005972413</v>
      </c>
      <c r="AJ338" s="4">
        <f t="shared" si="324"/>
        <v>-0.37677544140051306</v>
      </c>
      <c r="AK338" s="4">
        <f t="shared" si="325"/>
        <v>-21.587642616428067</v>
      </c>
      <c r="AL338" s="4">
        <f t="shared" si="326"/>
        <v>-2.8910809326191611</v>
      </c>
      <c r="AM338" s="4">
        <f t="shared" si="327"/>
        <v>-2.8910809326191611</v>
      </c>
      <c r="AN338" s="4">
        <f t="shared" si="328"/>
        <v>-11.564323730476644</v>
      </c>
      <c r="AO338" s="4">
        <f t="shared" si="329"/>
        <v>-7.1448236028953716</v>
      </c>
      <c r="AP338" s="4">
        <f t="shared" si="330"/>
        <v>4</v>
      </c>
      <c r="AQ338" s="4">
        <f t="shared" si="331"/>
        <v>-7.5643237304766444</v>
      </c>
      <c r="AR338" s="4">
        <f t="shared" si="332"/>
        <v>11.873927937825389</v>
      </c>
      <c r="AS338" s="4">
        <f t="shared" si="333"/>
        <v>0.12607206217461098</v>
      </c>
      <c r="AT338" s="4">
        <f t="shared" si="334"/>
        <v>3.300558869588946E-2</v>
      </c>
      <c r="AU338" s="4">
        <f t="shared" si="335"/>
        <v>0.66264339751815549</v>
      </c>
      <c r="AV338" s="4">
        <f t="shared" si="336"/>
        <v>0.53091443682019579</v>
      </c>
      <c r="AW338" s="4">
        <f t="shared" si="337"/>
        <v>30.419156512362214</v>
      </c>
      <c r="AX338" s="4">
        <f t="shared" si="338"/>
        <v>-2.419099152602491E-2</v>
      </c>
      <c r="AY338" s="4">
        <f t="shared" si="339"/>
        <v>-0.67941488043169462</v>
      </c>
      <c r="AZ338" s="4">
        <f t="shared" si="340"/>
        <v>-3.1060020635149366</v>
      </c>
      <c r="BA338" s="4">
        <f t="shared" si="341"/>
        <v>-177.96080939833053</v>
      </c>
      <c r="BB338" s="4">
        <f t="shared" si="342"/>
        <v>4.8010021823628772</v>
      </c>
      <c r="BC338" s="4">
        <f t="shared" si="343"/>
        <v>7.0729257554625118</v>
      </c>
      <c r="BD338" s="4">
        <f t="shared" si="344"/>
        <v>16.674930120188264</v>
      </c>
      <c r="BE338" s="4">
        <f t="shared" si="345"/>
        <v>62.180333068027096</v>
      </c>
      <c r="BF338" s="4">
        <f t="shared" si="346"/>
        <v>117.8196669319729</v>
      </c>
      <c r="BG338" s="4">
        <f t="shared" si="347"/>
        <v>242.1803330680271</v>
      </c>
    </row>
    <row r="339" spans="1:59" x14ac:dyDescent="0.2">
      <c r="A339" s="3">
        <f t="shared" si="292"/>
        <v>45626</v>
      </c>
      <c r="B339" s="1">
        <f t="shared" si="348"/>
        <v>2024</v>
      </c>
      <c r="C339" s="1">
        <f t="shared" si="293"/>
        <v>11</v>
      </c>
      <c r="D339" s="1">
        <f t="shared" si="294"/>
        <v>30</v>
      </c>
      <c r="E339" s="1">
        <v>12</v>
      </c>
      <c r="F339" s="1">
        <f t="shared" si="295"/>
        <v>2024</v>
      </c>
      <c r="G339" s="1">
        <f t="shared" si="296"/>
        <v>11</v>
      </c>
      <c r="H339" s="1">
        <f t="shared" si="297"/>
        <v>10</v>
      </c>
      <c r="I339" s="1">
        <f t="shared" si="298"/>
        <v>20</v>
      </c>
      <c r="J339" s="1">
        <f t="shared" si="299"/>
        <v>-13</v>
      </c>
      <c r="K339" s="4">
        <f t="shared" si="300"/>
        <v>9099.9166666666279</v>
      </c>
      <c r="L339" s="4">
        <f t="shared" si="301"/>
        <v>0.24914214008669755</v>
      </c>
      <c r="M339" s="4">
        <f t="shared" si="302"/>
        <v>219.76953839370981</v>
      </c>
      <c r="N339" s="4">
        <f t="shared" si="303"/>
        <v>14.651302559580653</v>
      </c>
      <c r="O339" s="4">
        <f t="shared" si="304"/>
        <v>16.584635892913987</v>
      </c>
      <c r="P339" s="4">
        <f t="shared" si="305"/>
        <v>16.651302559580653</v>
      </c>
      <c r="Q339" s="4">
        <f t="shared" si="306"/>
        <v>249.76953839370981</v>
      </c>
      <c r="R339" s="4">
        <f t="shared" si="307"/>
        <v>283.3615416381474</v>
      </c>
      <c r="S339" s="4">
        <f t="shared" si="308"/>
        <v>1.6698651314396531E-2</v>
      </c>
      <c r="T339" s="4">
        <f t="shared" si="309"/>
        <v>23.436052262178872</v>
      </c>
      <c r="U339" s="4">
        <f t="shared" si="349"/>
        <v>0.40903627564448669</v>
      </c>
      <c r="V339" s="4">
        <f t="shared" si="310"/>
        <v>-33.592003244437592</v>
      </c>
      <c r="W339" s="4">
        <f t="shared" si="311"/>
        <v>-0.58629105895605349</v>
      </c>
      <c r="X339" s="4">
        <f t="shared" si="312"/>
        <v>-0.58629105895605349</v>
      </c>
      <c r="Y339" s="4">
        <f t="shared" si="313"/>
        <v>-0.59566033634860094</v>
      </c>
      <c r="Z339" s="4">
        <f t="shared" si="314"/>
        <v>-0.59565992322117689</v>
      </c>
      <c r="AA339" s="4">
        <f t="shared" si="315"/>
        <v>-0.60509458236249836</v>
      </c>
      <c r="AB339" s="4">
        <f t="shared" si="316"/>
        <v>-34.669365775602337</v>
      </c>
      <c r="AC339" s="4">
        <f t="shared" si="317"/>
        <v>248.69217586254507</v>
      </c>
      <c r="AD339" s="4">
        <f t="shared" si="318"/>
        <v>4.3404972927501806</v>
      </c>
      <c r="AE339" s="4">
        <f t="shared" si="319"/>
        <v>-1.0773625311647379</v>
      </c>
      <c r="AF339" s="4">
        <f t="shared" si="320"/>
        <v>-4.3094501246589516</v>
      </c>
      <c r="AG339" s="4">
        <f t="shared" si="321"/>
        <v>4.3104245439399556</v>
      </c>
      <c r="AH339" s="4">
        <f t="shared" si="322"/>
        <v>246.96913427736212</v>
      </c>
      <c r="AI339" s="4">
        <f t="shared" si="323"/>
        <v>16.46460895182414</v>
      </c>
      <c r="AJ339" s="4">
        <f t="shared" si="324"/>
        <v>-0.37958757408716631</v>
      </c>
      <c r="AK339" s="4">
        <f t="shared" si="325"/>
        <v>-21.748765950804081</v>
      </c>
      <c r="AL339" s="4">
        <f t="shared" si="326"/>
        <v>-2.8004041163476927</v>
      </c>
      <c r="AM339" s="4">
        <f t="shared" si="327"/>
        <v>-2.8004041163476927</v>
      </c>
      <c r="AN339" s="4">
        <f t="shared" si="328"/>
        <v>-11.201616465390771</v>
      </c>
      <c r="AO339" s="4">
        <f t="shared" si="329"/>
        <v>-6.8921663407318192</v>
      </c>
      <c r="AP339" s="4">
        <f t="shared" si="330"/>
        <v>4</v>
      </c>
      <c r="AQ339" s="4">
        <f t="shared" si="331"/>
        <v>-7.2016164653907708</v>
      </c>
      <c r="AR339" s="4">
        <f t="shared" si="332"/>
        <v>11.879973058910155</v>
      </c>
      <c r="AS339" s="4">
        <f t="shared" si="333"/>
        <v>0.12002694108984713</v>
      </c>
      <c r="AT339" s="4">
        <f t="shared" si="334"/>
        <v>3.1422979696726555E-2</v>
      </c>
      <c r="AU339" s="4">
        <f t="shared" si="335"/>
        <v>0.66264339751815549</v>
      </c>
      <c r="AV339" s="4">
        <f t="shared" si="336"/>
        <v>0.52814679531450759</v>
      </c>
      <c r="AW339" s="4">
        <f t="shared" si="337"/>
        <v>30.260582334881047</v>
      </c>
      <c r="AX339" s="4">
        <f t="shared" si="338"/>
        <v>-2.3005713367549648E-2</v>
      </c>
      <c r="AY339" s="4">
        <f t="shared" si="339"/>
        <v>-0.68055882867592699</v>
      </c>
      <c r="AZ339" s="4">
        <f t="shared" si="340"/>
        <v>-3.1078013700629024</v>
      </c>
      <c r="BA339" s="4">
        <f t="shared" si="341"/>
        <v>-178.06390206957923</v>
      </c>
      <c r="BB339" s="4">
        <f t="shared" si="342"/>
        <v>4.7907938404528432</v>
      </c>
      <c r="BC339" s="4">
        <f t="shared" si="343"/>
        <v>7.0891792184573115</v>
      </c>
      <c r="BD339" s="4">
        <f t="shared" si="344"/>
        <v>16.670766899362999</v>
      </c>
      <c r="BE339" s="4">
        <f t="shared" si="345"/>
        <v>61.965364688772489</v>
      </c>
      <c r="BF339" s="4">
        <f t="shared" si="346"/>
        <v>118.0346353112275</v>
      </c>
      <c r="BG339" s="4">
        <f t="shared" si="347"/>
        <v>241.9653646887725</v>
      </c>
    </row>
    <row r="340" spans="1:59" x14ac:dyDescent="0.2">
      <c r="A340" s="3">
        <f t="shared" si="292"/>
        <v>45627</v>
      </c>
      <c r="B340" s="1">
        <f t="shared" si="348"/>
        <v>2024</v>
      </c>
      <c r="C340" s="1">
        <f t="shared" si="293"/>
        <v>12</v>
      </c>
      <c r="D340" s="1">
        <f t="shared" si="294"/>
        <v>1</v>
      </c>
      <c r="E340" s="1">
        <v>12</v>
      </c>
      <c r="F340" s="1">
        <f t="shared" si="295"/>
        <v>2024</v>
      </c>
      <c r="G340" s="1">
        <f t="shared" si="296"/>
        <v>12</v>
      </c>
      <c r="H340" s="1">
        <f t="shared" si="297"/>
        <v>10</v>
      </c>
      <c r="I340" s="1">
        <f t="shared" si="298"/>
        <v>20</v>
      </c>
      <c r="J340" s="1">
        <f t="shared" si="299"/>
        <v>-13</v>
      </c>
      <c r="K340" s="4">
        <f t="shared" si="300"/>
        <v>9100.9166666666279</v>
      </c>
      <c r="L340" s="4">
        <f t="shared" si="301"/>
        <v>0.24916951859456887</v>
      </c>
      <c r="M340" s="4">
        <f t="shared" si="302"/>
        <v>220.75518576521426</v>
      </c>
      <c r="N340" s="4">
        <f t="shared" si="303"/>
        <v>14.717012384347617</v>
      </c>
      <c r="O340" s="4">
        <f t="shared" si="304"/>
        <v>16.650345717680949</v>
      </c>
      <c r="P340" s="4">
        <f t="shared" si="305"/>
        <v>16.717012384347619</v>
      </c>
      <c r="Q340" s="4">
        <f t="shared" si="306"/>
        <v>250.75518576521429</v>
      </c>
      <c r="R340" s="4">
        <f t="shared" si="307"/>
        <v>283.36158818161073</v>
      </c>
      <c r="S340" s="4">
        <f t="shared" si="308"/>
        <v>1.6698650219256216E-2</v>
      </c>
      <c r="T340" s="4">
        <f t="shared" si="309"/>
        <v>23.436051906258271</v>
      </c>
      <c r="U340" s="4">
        <f t="shared" si="349"/>
        <v>0.40903626943250027</v>
      </c>
      <c r="V340" s="4">
        <f t="shared" si="310"/>
        <v>-32.606402416396435</v>
      </c>
      <c r="W340" s="4">
        <f t="shared" si="311"/>
        <v>-0.56908907939635289</v>
      </c>
      <c r="X340" s="4">
        <f t="shared" si="312"/>
        <v>-0.56908907939635289</v>
      </c>
      <c r="Y340" s="4">
        <f t="shared" si="313"/>
        <v>-0.57821577979415828</v>
      </c>
      <c r="Z340" s="4">
        <f t="shared" si="314"/>
        <v>-0.57821539790926013</v>
      </c>
      <c r="AA340" s="4">
        <f t="shared" si="315"/>
        <v>-0.58740655802663866</v>
      </c>
      <c r="AB340" s="4">
        <f t="shared" si="316"/>
        <v>-33.655916633232884</v>
      </c>
      <c r="AC340" s="4">
        <f t="shared" si="317"/>
        <v>249.70567154837784</v>
      </c>
      <c r="AD340" s="4">
        <f t="shared" si="318"/>
        <v>4.3581861294227204</v>
      </c>
      <c r="AE340" s="4">
        <f t="shared" si="319"/>
        <v>-1.0495142168364566</v>
      </c>
      <c r="AF340" s="4">
        <f t="shared" si="320"/>
        <v>-4.1980568673458265</v>
      </c>
      <c r="AG340" s="4">
        <f t="shared" si="321"/>
        <v>4.3292574715429737</v>
      </c>
      <c r="AH340" s="4">
        <f t="shared" si="322"/>
        <v>248.0481815448905</v>
      </c>
      <c r="AI340" s="4">
        <f t="shared" si="323"/>
        <v>16.536545436326033</v>
      </c>
      <c r="AJ340" s="4">
        <f t="shared" si="324"/>
        <v>-0.38227886022159013</v>
      </c>
      <c r="AK340" s="4">
        <f t="shared" si="325"/>
        <v>-21.902965287768644</v>
      </c>
      <c r="AL340" s="4">
        <f t="shared" si="326"/>
        <v>-2.7070042203237961</v>
      </c>
      <c r="AM340" s="4">
        <f t="shared" si="327"/>
        <v>-2.7070042203237961</v>
      </c>
      <c r="AN340" s="4">
        <f t="shared" si="328"/>
        <v>-10.828016881295184</v>
      </c>
      <c r="AO340" s="4">
        <f t="shared" si="329"/>
        <v>-6.6299600139493577</v>
      </c>
      <c r="AP340" s="4">
        <f t="shared" si="330"/>
        <v>4</v>
      </c>
      <c r="AQ340" s="4">
        <f t="shared" si="331"/>
        <v>-6.8280168812951842</v>
      </c>
      <c r="AR340" s="4">
        <f t="shared" si="332"/>
        <v>11.886199718645081</v>
      </c>
      <c r="AS340" s="4">
        <f t="shared" si="333"/>
        <v>0.11380028135491571</v>
      </c>
      <c r="AT340" s="4">
        <f t="shared" si="334"/>
        <v>2.9792843990087893E-2</v>
      </c>
      <c r="AU340" s="4">
        <f t="shared" si="335"/>
        <v>0.66264339751815549</v>
      </c>
      <c r="AV340" s="4">
        <f t="shared" si="336"/>
        <v>0.52549879580605552</v>
      </c>
      <c r="AW340" s="4">
        <f t="shared" si="337"/>
        <v>30.108863138894026</v>
      </c>
      <c r="AX340" s="4">
        <f t="shared" si="338"/>
        <v>-2.178910653100492E-2</v>
      </c>
      <c r="AY340" s="4">
        <f t="shared" si="339"/>
        <v>-0.68164902641068514</v>
      </c>
      <c r="AZ340" s="4">
        <f t="shared" si="340"/>
        <v>-3.1096382474184412</v>
      </c>
      <c r="BA340" s="4">
        <f t="shared" si="341"/>
        <v>-178.16914738953474</v>
      </c>
      <c r="BB340" s="4">
        <f t="shared" si="342"/>
        <v>4.7809943111901037</v>
      </c>
      <c r="BC340" s="4">
        <f t="shared" si="343"/>
        <v>7.1052054074549771</v>
      </c>
      <c r="BD340" s="4">
        <f t="shared" si="344"/>
        <v>16.667194029835183</v>
      </c>
      <c r="BE340" s="4">
        <f t="shared" si="345"/>
        <v>61.759457639756796</v>
      </c>
      <c r="BF340" s="4">
        <f t="shared" si="346"/>
        <v>118.24054236024321</v>
      </c>
      <c r="BG340" s="4">
        <f t="shared" si="347"/>
        <v>241.75945763975679</v>
      </c>
    </row>
    <row r="341" spans="1:59" x14ac:dyDescent="0.2">
      <c r="A341" s="3">
        <f t="shared" si="292"/>
        <v>45628</v>
      </c>
      <c r="B341" s="1">
        <f t="shared" si="348"/>
        <v>2024</v>
      </c>
      <c r="C341" s="1">
        <f t="shared" si="293"/>
        <v>12</v>
      </c>
      <c r="D341" s="1">
        <f t="shared" si="294"/>
        <v>2</v>
      </c>
      <c r="E341" s="1">
        <v>12</v>
      </c>
      <c r="F341" s="1">
        <f t="shared" si="295"/>
        <v>2024</v>
      </c>
      <c r="G341" s="1">
        <f t="shared" si="296"/>
        <v>12</v>
      </c>
      <c r="H341" s="1">
        <f t="shared" si="297"/>
        <v>10</v>
      </c>
      <c r="I341" s="1">
        <f t="shared" si="298"/>
        <v>20</v>
      </c>
      <c r="J341" s="1">
        <f t="shared" si="299"/>
        <v>-13</v>
      </c>
      <c r="K341" s="4">
        <f t="shared" si="300"/>
        <v>9101.9166666666279</v>
      </c>
      <c r="L341" s="4">
        <f t="shared" si="301"/>
        <v>0.2491968971024402</v>
      </c>
      <c r="M341" s="4">
        <f t="shared" si="302"/>
        <v>221.74083313671872</v>
      </c>
      <c r="N341" s="4">
        <f t="shared" si="303"/>
        <v>14.782722209114581</v>
      </c>
      <c r="O341" s="4">
        <f t="shared" si="304"/>
        <v>16.716055542447915</v>
      </c>
      <c r="P341" s="4">
        <f t="shared" si="305"/>
        <v>16.782722209114581</v>
      </c>
      <c r="Q341" s="4">
        <f t="shared" si="306"/>
        <v>251.74083313671872</v>
      </c>
      <c r="R341" s="4">
        <f t="shared" si="307"/>
        <v>283.36163472507411</v>
      </c>
      <c r="S341" s="4">
        <f t="shared" si="308"/>
        <v>1.6698649124115901E-2</v>
      </c>
      <c r="T341" s="4">
        <f t="shared" si="309"/>
        <v>23.436051550337666</v>
      </c>
      <c r="U341" s="4">
        <f t="shared" si="349"/>
        <v>0.40903626322051384</v>
      </c>
      <c r="V341" s="4">
        <f t="shared" si="310"/>
        <v>-31.620801588355391</v>
      </c>
      <c r="W341" s="4">
        <f t="shared" si="311"/>
        <v>-0.55188709983665418</v>
      </c>
      <c r="X341" s="4">
        <f t="shared" si="312"/>
        <v>-0.55188709983665418</v>
      </c>
      <c r="Y341" s="4">
        <f t="shared" si="313"/>
        <v>-0.56076840754317137</v>
      </c>
      <c r="Z341" s="4">
        <f t="shared" si="314"/>
        <v>-0.56076805562104015</v>
      </c>
      <c r="AA341" s="4">
        <f t="shared" si="315"/>
        <v>-0.56971282063710582</v>
      </c>
      <c r="AB341" s="4">
        <f t="shared" si="316"/>
        <v>-32.64214015699983</v>
      </c>
      <c r="AC341" s="4">
        <f t="shared" si="317"/>
        <v>250.71949456807428</v>
      </c>
      <c r="AD341" s="4">
        <f t="shared" si="318"/>
        <v>4.3758806791489349</v>
      </c>
      <c r="AE341" s="4">
        <f t="shared" si="319"/>
        <v>-1.0213385686444383</v>
      </c>
      <c r="AF341" s="4">
        <f t="shared" si="320"/>
        <v>-4.0853542745777531</v>
      </c>
      <c r="AG341" s="4">
        <f t="shared" si="321"/>
        <v>4.3481363656938683</v>
      </c>
      <c r="AH341" s="4">
        <f t="shared" si="322"/>
        <v>249.12986250161097</v>
      </c>
      <c r="AI341" s="4">
        <f t="shared" si="323"/>
        <v>16.608657500107398</v>
      </c>
      <c r="AJ341" s="4">
        <f t="shared" si="324"/>
        <v>-0.38484793889439589</v>
      </c>
      <c r="AK341" s="4">
        <f t="shared" si="325"/>
        <v>-22.050162652957486</v>
      </c>
      <c r="AL341" s="4">
        <f t="shared" si="326"/>
        <v>-2.6109706351077477</v>
      </c>
      <c r="AM341" s="4">
        <f t="shared" si="327"/>
        <v>-2.6109706351077477</v>
      </c>
      <c r="AN341" s="4">
        <f t="shared" si="328"/>
        <v>-10.443882540430991</v>
      </c>
      <c r="AO341" s="4">
        <f t="shared" si="329"/>
        <v>-6.3585282658532378</v>
      </c>
      <c r="AP341" s="4">
        <f t="shared" si="330"/>
        <v>4</v>
      </c>
      <c r="AQ341" s="4">
        <f t="shared" si="331"/>
        <v>-6.443882540430991</v>
      </c>
      <c r="AR341" s="4">
        <f t="shared" si="332"/>
        <v>11.892601957659483</v>
      </c>
      <c r="AS341" s="4">
        <f t="shared" si="333"/>
        <v>0.10739804234051675</v>
      </c>
      <c r="AT341" s="4">
        <f t="shared" si="334"/>
        <v>2.8116741735574415E-2</v>
      </c>
      <c r="AU341" s="4">
        <f t="shared" si="335"/>
        <v>0.66264339751815549</v>
      </c>
      <c r="AV341" s="4">
        <f t="shared" si="336"/>
        <v>0.52297158945840827</v>
      </c>
      <c r="AW341" s="4">
        <f t="shared" si="337"/>
        <v>29.964064881215169</v>
      </c>
      <c r="AX341" s="4">
        <f t="shared" si="338"/>
        <v>-2.0542307273402456E-2</v>
      </c>
      <c r="AY341" s="4">
        <f t="shared" si="339"/>
        <v>-0.68268547430089055</v>
      </c>
      <c r="AZ341" s="4">
        <f t="shared" si="340"/>
        <v>-3.1115112888812195</v>
      </c>
      <c r="BA341" s="4">
        <f t="shared" si="341"/>
        <v>-178.27646476020496</v>
      </c>
      <c r="BB341" s="4">
        <f t="shared" si="342"/>
        <v>4.7716121815980665</v>
      </c>
      <c r="BC341" s="4">
        <f t="shared" si="343"/>
        <v>7.1209897760614167</v>
      </c>
      <c r="BD341" s="4">
        <f t="shared" si="344"/>
        <v>16.664214139257549</v>
      </c>
      <c r="BE341" s="4">
        <f t="shared" si="345"/>
        <v>61.562737408559066</v>
      </c>
      <c r="BF341" s="4">
        <f t="shared" si="346"/>
        <v>118.43726259144094</v>
      </c>
      <c r="BG341" s="4">
        <f t="shared" si="347"/>
        <v>241.56273740855906</v>
      </c>
    </row>
    <row r="342" spans="1:59" x14ac:dyDescent="0.2">
      <c r="A342" s="3">
        <f t="shared" si="292"/>
        <v>45629</v>
      </c>
      <c r="B342" s="1">
        <f t="shared" si="348"/>
        <v>2024</v>
      </c>
      <c r="C342" s="1">
        <f t="shared" si="293"/>
        <v>12</v>
      </c>
      <c r="D342" s="1">
        <f t="shared" si="294"/>
        <v>3</v>
      </c>
      <c r="E342" s="1">
        <v>12</v>
      </c>
      <c r="F342" s="1">
        <f t="shared" si="295"/>
        <v>2024</v>
      </c>
      <c r="G342" s="1">
        <f t="shared" si="296"/>
        <v>12</v>
      </c>
      <c r="H342" s="1">
        <f t="shared" si="297"/>
        <v>10</v>
      </c>
      <c r="I342" s="1">
        <f t="shared" si="298"/>
        <v>20</v>
      </c>
      <c r="J342" s="1">
        <f t="shared" si="299"/>
        <v>-13</v>
      </c>
      <c r="K342" s="4">
        <f t="shared" si="300"/>
        <v>9102.9166666666279</v>
      </c>
      <c r="L342" s="4">
        <f t="shared" si="301"/>
        <v>0.24922427561031152</v>
      </c>
      <c r="M342" s="4">
        <f t="shared" si="302"/>
        <v>222.72648050868884</v>
      </c>
      <c r="N342" s="4">
        <f t="shared" si="303"/>
        <v>14.848432033912589</v>
      </c>
      <c r="O342" s="4">
        <f t="shared" si="304"/>
        <v>16.781765367245921</v>
      </c>
      <c r="P342" s="4">
        <f t="shared" si="305"/>
        <v>16.848432033912587</v>
      </c>
      <c r="Q342" s="4">
        <f t="shared" si="306"/>
        <v>252.72648050868881</v>
      </c>
      <c r="R342" s="4">
        <f t="shared" si="307"/>
        <v>283.3616812685375</v>
      </c>
      <c r="S342" s="4">
        <f t="shared" si="308"/>
        <v>1.6698648028975586E-2</v>
      </c>
      <c r="T342" s="4">
        <f t="shared" si="309"/>
        <v>23.436051194417065</v>
      </c>
      <c r="U342" s="4">
        <f t="shared" si="349"/>
        <v>0.40903625700852747</v>
      </c>
      <c r="V342" s="4">
        <f t="shared" si="310"/>
        <v>-30.635200759848686</v>
      </c>
      <c r="W342" s="4">
        <f t="shared" si="311"/>
        <v>-0.5346851202688282</v>
      </c>
      <c r="X342" s="4">
        <f t="shared" si="312"/>
        <v>-0.5346851202688282</v>
      </c>
      <c r="Y342" s="4">
        <f t="shared" si="313"/>
        <v>-0.54331829403348109</v>
      </c>
      <c r="Z342" s="4">
        <f t="shared" si="314"/>
        <v>-0.54331797077394317</v>
      </c>
      <c r="AA342" s="4">
        <f t="shared" si="315"/>
        <v>-0.55201352024052186</v>
      </c>
      <c r="AB342" s="4">
        <f t="shared" si="316"/>
        <v>-31.628044943941347</v>
      </c>
      <c r="AC342" s="4">
        <f t="shared" si="317"/>
        <v>251.73363632459615</v>
      </c>
      <c r="AD342" s="4">
        <f t="shared" si="318"/>
        <v>4.3935807918821999</v>
      </c>
      <c r="AE342" s="4">
        <f t="shared" si="319"/>
        <v>-0.99284418409266095</v>
      </c>
      <c r="AF342" s="4">
        <f t="shared" si="320"/>
        <v>-3.9713767363706438</v>
      </c>
      <c r="AG342" s="4">
        <f t="shared" si="321"/>
        <v>4.3670595901256757</v>
      </c>
      <c r="AH342" s="4">
        <f t="shared" si="322"/>
        <v>250.21408339633237</v>
      </c>
      <c r="AI342" s="4">
        <f t="shared" si="323"/>
        <v>16.680938893088825</v>
      </c>
      <c r="AJ342" s="4">
        <f t="shared" si="324"/>
        <v>-0.38729349814723379</v>
      </c>
      <c r="AK342" s="4">
        <f t="shared" si="325"/>
        <v>-22.190282876694265</v>
      </c>
      <c r="AL342" s="4">
        <f t="shared" si="326"/>
        <v>-2.5123971123564388</v>
      </c>
      <c r="AM342" s="4">
        <f t="shared" si="327"/>
        <v>-2.5123971123564388</v>
      </c>
      <c r="AN342" s="4">
        <f t="shared" si="328"/>
        <v>-10.049588449425755</v>
      </c>
      <c r="AO342" s="4">
        <f t="shared" si="329"/>
        <v>-6.0782117130551114</v>
      </c>
      <c r="AP342" s="4">
        <f t="shared" si="330"/>
        <v>4</v>
      </c>
      <c r="AQ342" s="4">
        <f t="shared" si="331"/>
        <v>-6.0495884494257552</v>
      </c>
      <c r="AR342" s="4">
        <f t="shared" si="332"/>
        <v>11.899173525842905</v>
      </c>
      <c r="AS342" s="4">
        <f t="shared" si="333"/>
        <v>0.10082647415709545</v>
      </c>
      <c r="AT342" s="4">
        <f t="shared" si="334"/>
        <v>2.6396309208274349E-2</v>
      </c>
      <c r="AU342" s="4">
        <f t="shared" si="335"/>
        <v>0.66264339751815549</v>
      </c>
      <c r="AV342" s="4">
        <f t="shared" si="336"/>
        <v>0.52056628166219288</v>
      </c>
      <c r="AW342" s="4">
        <f t="shared" si="337"/>
        <v>29.826250896062113</v>
      </c>
      <c r="AX342" s="4">
        <f t="shared" si="338"/>
        <v>-1.9266486259955147E-2</v>
      </c>
      <c r="AY342" s="4">
        <f t="shared" si="339"/>
        <v>-0.68366817485807985</v>
      </c>
      <c r="AZ342" s="4">
        <f t="shared" si="340"/>
        <v>-3.1134190613428245</v>
      </c>
      <c r="BA342" s="4">
        <f t="shared" si="341"/>
        <v>-178.3857720705262</v>
      </c>
      <c r="BB342" s="4">
        <f t="shared" si="342"/>
        <v>4.7626558223622819</v>
      </c>
      <c r="BC342" s="4">
        <f t="shared" si="343"/>
        <v>7.1365177034806226</v>
      </c>
      <c r="BD342" s="4">
        <f t="shared" si="344"/>
        <v>16.661829348205188</v>
      </c>
      <c r="BE342" s="4">
        <f t="shared" si="345"/>
        <v>61.375325536579915</v>
      </c>
      <c r="BF342" s="4">
        <f t="shared" si="346"/>
        <v>118.62467446342009</v>
      </c>
      <c r="BG342" s="4">
        <f t="shared" si="347"/>
        <v>241.37532553657991</v>
      </c>
    </row>
    <row r="343" spans="1:59" x14ac:dyDescent="0.2">
      <c r="A343" s="3">
        <f t="shared" si="292"/>
        <v>45630</v>
      </c>
      <c r="B343" s="1">
        <f t="shared" si="348"/>
        <v>2024</v>
      </c>
      <c r="C343" s="1">
        <f t="shared" si="293"/>
        <v>12</v>
      </c>
      <c r="D343" s="1">
        <f t="shared" si="294"/>
        <v>4</v>
      </c>
      <c r="E343" s="1">
        <v>12</v>
      </c>
      <c r="F343" s="1">
        <f t="shared" si="295"/>
        <v>2024</v>
      </c>
      <c r="G343" s="1">
        <f t="shared" si="296"/>
        <v>12</v>
      </c>
      <c r="H343" s="1">
        <f t="shared" si="297"/>
        <v>10</v>
      </c>
      <c r="I343" s="1">
        <f t="shared" si="298"/>
        <v>20</v>
      </c>
      <c r="J343" s="1">
        <f t="shared" si="299"/>
        <v>-13</v>
      </c>
      <c r="K343" s="4">
        <f t="shared" si="300"/>
        <v>9103.9166666666279</v>
      </c>
      <c r="L343" s="4">
        <f t="shared" si="301"/>
        <v>0.24925165411818284</v>
      </c>
      <c r="M343" s="4">
        <f t="shared" si="302"/>
        <v>223.71212788019329</v>
      </c>
      <c r="N343" s="4">
        <f t="shared" si="303"/>
        <v>14.914141858679553</v>
      </c>
      <c r="O343" s="4">
        <f t="shared" si="304"/>
        <v>16.847475192012887</v>
      </c>
      <c r="P343" s="4">
        <f t="shared" si="305"/>
        <v>16.914141858679553</v>
      </c>
      <c r="Q343" s="4">
        <f t="shared" si="306"/>
        <v>253.71212788019329</v>
      </c>
      <c r="R343" s="4">
        <f t="shared" si="307"/>
        <v>283.36172781200088</v>
      </c>
      <c r="S343" s="4">
        <f t="shared" si="308"/>
        <v>1.6698646933835271E-2</v>
      </c>
      <c r="T343" s="4">
        <f t="shared" si="309"/>
        <v>23.436050838496463</v>
      </c>
      <c r="U343" s="4">
        <f t="shared" si="349"/>
        <v>0.4090362507965411</v>
      </c>
      <c r="V343" s="4">
        <f t="shared" si="310"/>
        <v>-29.649599931807586</v>
      </c>
      <c r="W343" s="4">
        <f t="shared" si="311"/>
        <v>-0.5174831407091286</v>
      </c>
      <c r="X343" s="4">
        <f t="shared" si="312"/>
        <v>-0.5174831407091286</v>
      </c>
      <c r="Y343" s="4">
        <f t="shared" si="313"/>
        <v>-0.52586551467706566</v>
      </c>
      <c r="Z343" s="4">
        <f t="shared" si="314"/>
        <v>-0.52586521876381731</v>
      </c>
      <c r="AA343" s="4">
        <f t="shared" si="315"/>
        <v>-0.53430880891469057</v>
      </c>
      <c r="AB343" s="4">
        <f t="shared" si="316"/>
        <v>-30.613639707473745</v>
      </c>
      <c r="AC343" s="4">
        <f t="shared" si="317"/>
        <v>252.74808810452714</v>
      </c>
      <c r="AD343" s="4">
        <f t="shared" si="318"/>
        <v>4.4112863155447126</v>
      </c>
      <c r="AE343" s="4">
        <f t="shared" si="319"/>
        <v>-0.9640397756661514</v>
      </c>
      <c r="AF343" s="4">
        <f t="shared" si="320"/>
        <v>-3.8561591026646056</v>
      </c>
      <c r="AG343" s="4">
        <f t="shared" si="321"/>
        <v>4.3860254342920815</v>
      </c>
      <c r="AH343" s="4">
        <f t="shared" si="322"/>
        <v>251.30074622197023</v>
      </c>
      <c r="AI343" s="4">
        <f t="shared" si="323"/>
        <v>16.753383081464683</v>
      </c>
      <c r="AJ343" s="4">
        <f t="shared" si="324"/>
        <v>-0.38961427690791528</v>
      </c>
      <c r="AK343" s="4">
        <f t="shared" si="325"/>
        <v>-22.323253704864914</v>
      </c>
      <c r="AL343" s="4">
        <f t="shared" si="326"/>
        <v>-2.4113816582230641</v>
      </c>
      <c r="AM343" s="4">
        <f t="shared" si="327"/>
        <v>-2.4113816582230641</v>
      </c>
      <c r="AN343" s="4">
        <f t="shared" si="328"/>
        <v>-9.6455266328922562</v>
      </c>
      <c r="AO343" s="4">
        <f t="shared" si="329"/>
        <v>-5.7893675302276506</v>
      </c>
      <c r="AP343" s="4">
        <f t="shared" si="330"/>
        <v>4</v>
      </c>
      <c r="AQ343" s="4">
        <f t="shared" si="331"/>
        <v>-5.6455266328922562</v>
      </c>
      <c r="AR343" s="4">
        <f t="shared" si="332"/>
        <v>11.905907889451795</v>
      </c>
      <c r="AS343" s="4">
        <f t="shared" si="333"/>
        <v>9.4092110548203323E-2</v>
      </c>
      <c r="AT343" s="4">
        <f t="shared" si="334"/>
        <v>2.4633256938249519E-2</v>
      </c>
      <c r="AU343" s="4">
        <f t="shared" si="335"/>
        <v>0.66264339751815549</v>
      </c>
      <c r="AV343" s="4">
        <f t="shared" si="336"/>
        <v>0.51828393097964609</v>
      </c>
      <c r="AW343" s="4">
        <f t="shared" si="337"/>
        <v>29.695481834583379</v>
      </c>
      <c r="AX343" s="4">
        <f t="shared" si="338"/>
        <v>-1.7962847241775007E-2</v>
      </c>
      <c r="AY343" s="4">
        <f t="shared" si="339"/>
        <v>-0.68459713202394323</v>
      </c>
      <c r="AZ343" s="4">
        <f t="shared" si="340"/>
        <v>-3.1153601062190885</v>
      </c>
      <c r="BA343" s="4">
        <f t="shared" si="341"/>
        <v>-178.49698574978163</v>
      </c>
      <c r="BB343" s="4">
        <f t="shared" si="342"/>
        <v>4.7541333641246535</v>
      </c>
      <c r="BC343" s="4">
        <f t="shared" si="343"/>
        <v>7.1517745253271414</v>
      </c>
      <c r="BD343" s="4">
        <f t="shared" si="344"/>
        <v>16.660041253576448</v>
      </c>
      <c r="BE343" s="4">
        <f t="shared" si="345"/>
        <v>61.19733937111269</v>
      </c>
      <c r="BF343" s="4">
        <f t="shared" si="346"/>
        <v>118.80266062888731</v>
      </c>
      <c r="BG343" s="4">
        <f t="shared" si="347"/>
        <v>241.19733937111269</v>
      </c>
    </row>
    <row r="344" spans="1:59" x14ac:dyDescent="0.2">
      <c r="A344" s="3">
        <f t="shared" si="292"/>
        <v>45631</v>
      </c>
      <c r="B344" s="1">
        <f t="shared" si="348"/>
        <v>2024</v>
      </c>
      <c r="C344" s="1">
        <f t="shared" si="293"/>
        <v>12</v>
      </c>
      <c r="D344" s="1">
        <f t="shared" si="294"/>
        <v>5</v>
      </c>
      <c r="E344" s="1">
        <v>12</v>
      </c>
      <c r="F344" s="1">
        <f t="shared" si="295"/>
        <v>2024</v>
      </c>
      <c r="G344" s="1">
        <f t="shared" si="296"/>
        <v>12</v>
      </c>
      <c r="H344" s="1">
        <f t="shared" si="297"/>
        <v>10</v>
      </c>
      <c r="I344" s="1">
        <f t="shared" si="298"/>
        <v>20</v>
      </c>
      <c r="J344" s="1">
        <f t="shared" si="299"/>
        <v>-13</v>
      </c>
      <c r="K344" s="4">
        <f t="shared" si="300"/>
        <v>9104.9166666666279</v>
      </c>
      <c r="L344" s="4">
        <f t="shared" si="301"/>
        <v>0.24927903262605416</v>
      </c>
      <c r="M344" s="4">
        <f t="shared" si="302"/>
        <v>224.69777525169775</v>
      </c>
      <c r="N344" s="4">
        <f t="shared" si="303"/>
        <v>14.979851683446517</v>
      </c>
      <c r="O344" s="4">
        <f t="shared" si="304"/>
        <v>16.913185016779849</v>
      </c>
      <c r="P344" s="4">
        <f t="shared" si="305"/>
        <v>16.979851683446519</v>
      </c>
      <c r="Q344" s="4">
        <f t="shared" si="306"/>
        <v>254.69777525169778</v>
      </c>
      <c r="R344" s="4">
        <f t="shared" si="307"/>
        <v>283.36177435546426</v>
      </c>
      <c r="S344" s="4">
        <f t="shared" si="308"/>
        <v>1.6698645838694955E-2</v>
      </c>
      <c r="T344" s="4">
        <f t="shared" si="309"/>
        <v>23.436050482575862</v>
      </c>
      <c r="U344" s="4">
        <f t="shared" si="349"/>
        <v>0.40903624458455473</v>
      </c>
      <c r="V344" s="4">
        <f t="shared" si="310"/>
        <v>-28.663999103766486</v>
      </c>
      <c r="W344" s="4">
        <f t="shared" si="311"/>
        <v>-0.50028116114942889</v>
      </c>
      <c r="X344" s="4">
        <f t="shared" si="312"/>
        <v>-0.50028116114942889</v>
      </c>
      <c r="Y344" s="4">
        <f t="shared" si="313"/>
        <v>-0.50841014578594901</v>
      </c>
      <c r="Z344" s="4">
        <f t="shared" si="314"/>
        <v>-0.50840987589087339</v>
      </c>
      <c r="AA344" s="4">
        <f t="shared" si="315"/>
        <v>-0.51659884066773853</v>
      </c>
      <c r="AB344" s="4">
        <f t="shared" si="316"/>
        <v>-29.598933271612694</v>
      </c>
      <c r="AC344" s="4">
        <f t="shared" si="317"/>
        <v>253.76284108385158</v>
      </c>
      <c r="AD344" s="4">
        <f t="shared" si="318"/>
        <v>4.428997096128346</v>
      </c>
      <c r="AE344" s="4">
        <f t="shared" si="319"/>
        <v>-0.93493416784619399</v>
      </c>
      <c r="AF344" s="4">
        <f t="shared" si="320"/>
        <v>-3.7397366713847759</v>
      </c>
      <c r="AG344" s="4">
        <f t="shared" si="321"/>
        <v>4.4050321155133521</v>
      </c>
      <c r="AH344" s="4">
        <f t="shared" si="322"/>
        <v>252.3897488384996</v>
      </c>
      <c r="AI344" s="4">
        <f t="shared" si="323"/>
        <v>16.825983255899974</v>
      </c>
      <c r="AJ344" s="4">
        <f t="shared" si="324"/>
        <v>-0.39180906689772577</v>
      </c>
      <c r="AK344" s="4">
        <f t="shared" si="325"/>
        <v>-22.449005908198618</v>
      </c>
      <c r="AL344" s="4">
        <f t="shared" si="326"/>
        <v>-2.3080264131981778</v>
      </c>
      <c r="AM344" s="4">
        <f t="shared" si="327"/>
        <v>-2.3080264131981778</v>
      </c>
      <c r="AN344" s="4">
        <f t="shared" si="328"/>
        <v>-9.2321056527927112</v>
      </c>
      <c r="AO344" s="4">
        <f t="shared" si="329"/>
        <v>-5.4923689814079353</v>
      </c>
      <c r="AP344" s="4">
        <f t="shared" si="330"/>
        <v>4</v>
      </c>
      <c r="AQ344" s="4">
        <f t="shared" si="331"/>
        <v>-5.2321056527927112</v>
      </c>
      <c r="AR344" s="4">
        <f t="shared" si="332"/>
        <v>11.912798239120121</v>
      </c>
      <c r="AS344" s="4">
        <f t="shared" si="333"/>
        <v>8.7201760879874968E-2</v>
      </c>
      <c r="AT344" s="4">
        <f t="shared" si="334"/>
        <v>2.2829367613359085E-2</v>
      </c>
      <c r="AU344" s="4">
        <f t="shared" si="335"/>
        <v>0.66264339751815549</v>
      </c>
      <c r="AV344" s="4">
        <f t="shared" si="336"/>
        <v>0.51612554811052258</v>
      </c>
      <c r="AW344" s="4">
        <f t="shared" si="337"/>
        <v>29.571815605609263</v>
      </c>
      <c r="AX344" s="4">
        <f t="shared" si="338"/>
        <v>-1.6632625683168051E-2</v>
      </c>
      <c r="AY344" s="4">
        <f t="shared" si="339"/>
        <v>-0.68547235077613344</v>
      </c>
      <c r="AZ344" s="4">
        <f t="shared" si="340"/>
        <v>-3.117332940440416</v>
      </c>
      <c r="BA344" s="4">
        <f t="shared" si="341"/>
        <v>-178.61002082434266</v>
      </c>
      <c r="BB344" s="4">
        <f t="shared" si="342"/>
        <v>4.7460526738044804</v>
      </c>
      <c r="BC344" s="4">
        <f t="shared" si="343"/>
        <v>7.1667455653156411</v>
      </c>
      <c r="BD344" s="4">
        <f t="shared" si="344"/>
        <v>16.658850912924603</v>
      </c>
      <c r="BE344" s="4">
        <f t="shared" si="345"/>
        <v>61.028891818866882</v>
      </c>
      <c r="BF344" s="4">
        <f t="shared" si="346"/>
        <v>118.97110818113312</v>
      </c>
      <c r="BG344" s="4">
        <f t="shared" si="347"/>
        <v>241.0288918188669</v>
      </c>
    </row>
    <row r="345" spans="1:59" x14ac:dyDescent="0.2">
      <c r="A345" s="3">
        <f t="shared" si="292"/>
        <v>45632</v>
      </c>
      <c r="B345" s="1">
        <f t="shared" si="348"/>
        <v>2024</v>
      </c>
      <c r="C345" s="1">
        <f t="shared" si="293"/>
        <v>12</v>
      </c>
      <c r="D345" s="1">
        <f t="shared" si="294"/>
        <v>6</v>
      </c>
      <c r="E345" s="1">
        <v>12</v>
      </c>
      <c r="F345" s="1">
        <f t="shared" si="295"/>
        <v>2024</v>
      </c>
      <c r="G345" s="1">
        <f t="shared" si="296"/>
        <v>12</v>
      </c>
      <c r="H345" s="1">
        <f t="shared" si="297"/>
        <v>10</v>
      </c>
      <c r="I345" s="1">
        <f t="shared" si="298"/>
        <v>20</v>
      </c>
      <c r="J345" s="1">
        <f t="shared" si="299"/>
        <v>-13</v>
      </c>
      <c r="K345" s="4">
        <f t="shared" si="300"/>
        <v>9105.9166666666279</v>
      </c>
      <c r="L345" s="4">
        <f t="shared" si="301"/>
        <v>0.24930641113392546</v>
      </c>
      <c r="M345" s="4">
        <f t="shared" si="302"/>
        <v>225.6834226232022</v>
      </c>
      <c r="N345" s="4">
        <f t="shared" si="303"/>
        <v>15.045561508213479</v>
      </c>
      <c r="O345" s="4">
        <f t="shared" si="304"/>
        <v>16.978894841546811</v>
      </c>
      <c r="P345" s="4">
        <f t="shared" si="305"/>
        <v>17.045561508213481</v>
      </c>
      <c r="Q345" s="4">
        <f t="shared" si="306"/>
        <v>255.6834226232022</v>
      </c>
      <c r="R345" s="4">
        <f t="shared" si="307"/>
        <v>283.36182089892765</v>
      </c>
      <c r="S345" s="4">
        <f t="shared" si="308"/>
        <v>1.669864474355464E-2</v>
      </c>
      <c r="T345" s="4">
        <f t="shared" si="309"/>
        <v>23.436050126655257</v>
      </c>
      <c r="U345" s="4">
        <f t="shared" si="349"/>
        <v>0.40903623837256831</v>
      </c>
      <c r="V345" s="4">
        <f t="shared" si="310"/>
        <v>-27.678398275725442</v>
      </c>
      <c r="W345" s="4">
        <f t="shared" si="311"/>
        <v>-0.48307918158973029</v>
      </c>
      <c r="X345" s="4">
        <f t="shared" si="312"/>
        <v>-0.48307918158973029</v>
      </c>
      <c r="Y345" s="4">
        <f t="shared" si="313"/>
        <v>-0.49095226458010455</v>
      </c>
      <c r="Z345" s="4">
        <f t="shared" si="314"/>
        <v>-0.49095201936760713</v>
      </c>
      <c r="AA345" s="4">
        <f t="shared" si="315"/>
        <v>-0.4988837714198221</v>
      </c>
      <c r="AB345" s="4">
        <f t="shared" si="316"/>
        <v>-28.583934569925088</v>
      </c>
      <c r="AC345" s="4">
        <f t="shared" si="317"/>
        <v>254.77788632900257</v>
      </c>
      <c r="AD345" s="4">
        <f t="shared" si="318"/>
        <v>4.4467129777129442</v>
      </c>
      <c r="AE345" s="4">
        <f t="shared" si="319"/>
        <v>-0.90553629419963499</v>
      </c>
      <c r="AF345" s="4">
        <f t="shared" si="320"/>
        <v>-3.62214517679854</v>
      </c>
      <c r="AG345" s="4">
        <f t="shared" si="321"/>
        <v>4.4240777812603884</v>
      </c>
      <c r="AH345" s="4">
        <f t="shared" si="322"/>
        <v>253.48098510382167</v>
      </c>
      <c r="AI345" s="4">
        <f t="shared" si="323"/>
        <v>16.898732340254778</v>
      </c>
      <c r="AJ345" s="4">
        <f t="shared" si="324"/>
        <v>-0.39387671448097528</v>
      </c>
      <c r="AK345" s="4">
        <f t="shared" si="325"/>
        <v>-22.56747338823924</v>
      </c>
      <c r="AL345" s="4">
        <f t="shared" si="326"/>
        <v>-2.2024375193805383</v>
      </c>
      <c r="AM345" s="4">
        <f t="shared" si="327"/>
        <v>-2.2024375193805383</v>
      </c>
      <c r="AN345" s="4">
        <f t="shared" si="328"/>
        <v>-8.8097500775221533</v>
      </c>
      <c r="AO345" s="4">
        <f t="shared" si="329"/>
        <v>-5.1876049007236134</v>
      </c>
      <c r="AP345" s="4">
        <f t="shared" si="330"/>
        <v>4</v>
      </c>
      <c r="AQ345" s="4">
        <f t="shared" si="331"/>
        <v>-4.8097500775221533</v>
      </c>
      <c r="AR345" s="4">
        <f t="shared" si="332"/>
        <v>11.919837498707965</v>
      </c>
      <c r="AS345" s="4">
        <f t="shared" si="333"/>
        <v>8.0162501292033284E-2</v>
      </c>
      <c r="AT345" s="4">
        <f t="shared" si="334"/>
        <v>2.098649376270284E-2</v>
      </c>
      <c r="AU345" s="4">
        <f t="shared" si="335"/>
        <v>0.66264339751815549</v>
      </c>
      <c r="AV345" s="4">
        <f t="shared" si="336"/>
        <v>0.51409209490447505</v>
      </c>
      <c r="AW345" s="4">
        <f t="shared" si="337"/>
        <v>29.455307319065394</v>
      </c>
      <c r="AX345" s="4">
        <f t="shared" si="338"/>
        <v>-1.527708735226401E-2</v>
      </c>
      <c r="AY345" s="4">
        <f t="shared" si="339"/>
        <v>-0.68629383674777844</v>
      </c>
      <c r="AZ345" s="4">
        <f t="shared" si="340"/>
        <v>-3.1193360574812115</v>
      </c>
      <c r="BA345" s="4">
        <f t="shared" si="341"/>
        <v>-178.72479097665098</v>
      </c>
      <c r="BB345" s="4">
        <f t="shared" si="342"/>
        <v>4.7384213311573564</v>
      </c>
      <c r="BC345" s="4">
        <f t="shared" si="343"/>
        <v>7.1814161675506085</v>
      </c>
      <c r="BD345" s="4">
        <f t="shared" si="344"/>
        <v>16.658258829865321</v>
      </c>
      <c r="BE345" s="4">
        <f t="shared" si="345"/>
        <v>60.87009110386257</v>
      </c>
      <c r="BF345" s="4">
        <f t="shared" si="346"/>
        <v>119.12990889613744</v>
      </c>
      <c r="BG345" s="4">
        <f t="shared" si="347"/>
        <v>240.87009110386256</v>
      </c>
    </row>
    <row r="346" spans="1:59" x14ac:dyDescent="0.2">
      <c r="A346" s="3">
        <f t="shared" si="292"/>
        <v>45633</v>
      </c>
      <c r="B346" s="1">
        <f t="shared" si="348"/>
        <v>2024</v>
      </c>
      <c r="C346" s="1">
        <f t="shared" si="293"/>
        <v>12</v>
      </c>
      <c r="D346" s="1">
        <f t="shared" si="294"/>
        <v>7</v>
      </c>
      <c r="E346" s="1">
        <v>12</v>
      </c>
      <c r="F346" s="1">
        <f t="shared" si="295"/>
        <v>2024</v>
      </c>
      <c r="G346" s="1">
        <f t="shared" si="296"/>
        <v>12</v>
      </c>
      <c r="H346" s="1">
        <f t="shared" si="297"/>
        <v>10</v>
      </c>
      <c r="I346" s="1">
        <f t="shared" si="298"/>
        <v>20</v>
      </c>
      <c r="J346" s="1">
        <f t="shared" si="299"/>
        <v>-13</v>
      </c>
      <c r="K346" s="4">
        <f t="shared" si="300"/>
        <v>9106.9166666666279</v>
      </c>
      <c r="L346" s="4">
        <f t="shared" si="301"/>
        <v>0.24933378964179678</v>
      </c>
      <c r="M346" s="4">
        <f t="shared" si="302"/>
        <v>226.66906999470666</v>
      </c>
      <c r="N346" s="4">
        <f t="shared" si="303"/>
        <v>15.111271332980444</v>
      </c>
      <c r="O346" s="4">
        <f t="shared" si="304"/>
        <v>17.044604666313777</v>
      </c>
      <c r="P346" s="4">
        <f t="shared" si="305"/>
        <v>17.111271332980444</v>
      </c>
      <c r="Q346" s="4">
        <f t="shared" si="306"/>
        <v>256.66906999470666</v>
      </c>
      <c r="R346" s="4">
        <f t="shared" si="307"/>
        <v>283.36186744239103</v>
      </c>
      <c r="S346" s="4">
        <f t="shared" si="308"/>
        <v>1.6698643648414328E-2</v>
      </c>
      <c r="T346" s="4">
        <f t="shared" si="309"/>
        <v>23.436049770734655</v>
      </c>
      <c r="U346" s="4">
        <f t="shared" si="349"/>
        <v>0.40903623216058194</v>
      </c>
      <c r="V346" s="4">
        <f t="shared" si="310"/>
        <v>-26.69279744768437</v>
      </c>
      <c r="W346" s="4">
        <f t="shared" si="311"/>
        <v>-0.46587720203003108</v>
      </c>
      <c r="X346" s="4">
        <f t="shared" si="312"/>
        <v>-0.46587720203003108</v>
      </c>
      <c r="Y346" s="4">
        <f t="shared" si="313"/>
        <v>-0.47349194915370174</v>
      </c>
      <c r="Z346" s="4">
        <f t="shared" si="314"/>
        <v>-0.47349172728505229</v>
      </c>
      <c r="AA346" s="4">
        <f t="shared" si="315"/>
        <v>-0.48116375894199592</v>
      </c>
      <c r="AB346" s="4">
        <f t="shared" si="316"/>
        <v>-27.568652642026493</v>
      </c>
      <c r="AC346" s="4">
        <f t="shared" si="317"/>
        <v>255.79321480036452</v>
      </c>
      <c r="AD346" s="4">
        <f t="shared" si="318"/>
        <v>4.4644338025274504</v>
      </c>
      <c r="AE346" s="4">
        <f t="shared" si="319"/>
        <v>-0.87585519434213666</v>
      </c>
      <c r="AF346" s="4">
        <f t="shared" si="320"/>
        <v>-3.5034207773685466</v>
      </c>
      <c r="AG346" s="4">
        <f t="shared" si="321"/>
        <v>4.4431605117086157</v>
      </c>
      <c r="AH346" s="4">
        <f t="shared" si="322"/>
        <v>254.57434502009087</v>
      </c>
      <c r="AI346" s="4">
        <f t="shared" si="323"/>
        <v>16.971623001339392</v>
      </c>
      <c r="AJ346" s="4">
        <f t="shared" si="324"/>
        <v>-0.39581612246742132</v>
      </c>
      <c r="AK346" s="4">
        <f t="shared" si="325"/>
        <v>-22.67859328061656</v>
      </c>
      <c r="AL346" s="4">
        <f t="shared" si="326"/>
        <v>-2.0947249746157866</v>
      </c>
      <c r="AM346" s="4">
        <f t="shared" si="327"/>
        <v>-2.0947249746157866</v>
      </c>
      <c r="AN346" s="4">
        <f t="shared" si="328"/>
        <v>-8.3788998984631462</v>
      </c>
      <c r="AO346" s="4">
        <f t="shared" si="329"/>
        <v>-4.8754791210945996</v>
      </c>
      <c r="AP346" s="4">
        <f t="shared" si="330"/>
        <v>4</v>
      </c>
      <c r="AQ346" s="4">
        <f t="shared" si="331"/>
        <v>-4.3788998984631462</v>
      </c>
      <c r="AR346" s="4">
        <f t="shared" si="332"/>
        <v>11.927018335025615</v>
      </c>
      <c r="AS346" s="4">
        <f t="shared" si="333"/>
        <v>7.2981664974385296E-2</v>
      </c>
      <c r="AT346" s="4">
        <f t="shared" si="334"/>
        <v>1.9106555210856697E-2</v>
      </c>
      <c r="AU346" s="4">
        <f t="shared" si="335"/>
        <v>0.66264339751815549</v>
      </c>
      <c r="AV346" s="4">
        <f t="shared" si="336"/>
        <v>0.51218448340507094</v>
      </c>
      <c r="AW346" s="4">
        <f t="shared" si="337"/>
        <v>29.346009231198916</v>
      </c>
      <c r="AX346" s="4">
        <f t="shared" si="338"/>
        <v>-1.3897526867753023E-2</v>
      </c>
      <c r="AY346" s="4">
        <f t="shared" si="339"/>
        <v>-0.68706159586842297</v>
      </c>
      <c r="AZ346" s="4">
        <f t="shared" si="340"/>
        <v>-3.1213679284407556</v>
      </c>
      <c r="BA346" s="4">
        <f t="shared" si="341"/>
        <v>-178.84120860714805</v>
      </c>
      <c r="BB346" s="4">
        <f t="shared" si="342"/>
        <v>4.7312466056381748</v>
      </c>
      <c r="BC346" s="4">
        <f t="shared" si="343"/>
        <v>7.1957717293874399</v>
      </c>
      <c r="BD346" s="4">
        <f t="shared" si="344"/>
        <v>16.658264940663791</v>
      </c>
      <c r="BE346" s="4">
        <f t="shared" si="345"/>
        <v>60.721040529530505</v>
      </c>
      <c r="BF346" s="4">
        <f t="shared" si="346"/>
        <v>119.27895947046949</v>
      </c>
      <c r="BG346" s="4">
        <f t="shared" si="347"/>
        <v>240.72104052953051</v>
      </c>
    </row>
    <row r="347" spans="1:59" x14ac:dyDescent="0.2">
      <c r="A347" s="3">
        <f t="shared" si="292"/>
        <v>45634</v>
      </c>
      <c r="B347" s="1">
        <f t="shared" si="348"/>
        <v>2024</v>
      </c>
      <c r="C347" s="1">
        <f t="shared" si="293"/>
        <v>12</v>
      </c>
      <c r="D347" s="1">
        <f t="shared" si="294"/>
        <v>8</v>
      </c>
      <c r="E347" s="1">
        <v>12</v>
      </c>
      <c r="F347" s="1">
        <f t="shared" si="295"/>
        <v>2024</v>
      </c>
      <c r="G347" s="1">
        <f t="shared" si="296"/>
        <v>12</v>
      </c>
      <c r="H347" s="1">
        <f t="shared" si="297"/>
        <v>10</v>
      </c>
      <c r="I347" s="1">
        <f t="shared" si="298"/>
        <v>20</v>
      </c>
      <c r="J347" s="1">
        <f t="shared" si="299"/>
        <v>-13</v>
      </c>
      <c r="K347" s="4">
        <f t="shared" si="300"/>
        <v>9107.9166666666279</v>
      </c>
      <c r="L347" s="4">
        <f t="shared" si="301"/>
        <v>0.24936116814966811</v>
      </c>
      <c r="M347" s="4">
        <f t="shared" si="302"/>
        <v>227.65471736667678</v>
      </c>
      <c r="N347" s="4">
        <f t="shared" si="303"/>
        <v>15.176981157778451</v>
      </c>
      <c r="O347" s="4">
        <f t="shared" si="304"/>
        <v>17.110314491111783</v>
      </c>
      <c r="P347" s="4">
        <f t="shared" si="305"/>
        <v>17.176981157778449</v>
      </c>
      <c r="Q347" s="4">
        <f t="shared" si="306"/>
        <v>257.65471736667672</v>
      </c>
      <c r="R347" s="4">
        <f t="shared" si="307"/>
        <v>283.36191398585441</v>
      </c>
      <c r="S347" s="4">
        <f t="shared" si="308"/>
        <v>1.6698642553274013E-2</v>
      </c>
      <c r="T347" s="4">
        <f t="shared" si="309"/>
        <v>23.436049414814054</v>
      </c>
      <c r="U347" s="4">
        <f t="shared" si="349"/>
        <v>0.40903622594859557</v>
      </c>
      <c r="V347" s="4">
        <f t="shared" si="310"/>
        <v>-25.707196619177694</v>
      </c>
      <c r="W347" s="4">
        <f t="shared" si="311"/>
        <v>-0.44867522246220559</v>
      </c>
      <c r="X347" s="4">
        <f t="shared" si="312"/>
        <v>-0.44867522246220559</v>
      </c>
      <c r="Y347" s="4">
        <f t="shared" si="313"/>
        <v>-0.45602927844092944</v>
      </c>
      <c r="Z347" s="4">
        <f t="shared" si="314"/>
        <v>-0.45602907857859742</v>
      </c>
      <c r="AA347" s="4">
        <f t="shared" si="315"/>
        <v>-0.46343896279407493</v>
      </c>
      <c r="AB347" s="4">
        <f t="shared" si="316"/>
        <v>-26.553096630020878</v>
      </c>
      <c r="AC347" s="4">
        <f t="shared" si="317"/>
        <v>256.80881735583353</v>
      </c>
      <c r="AD347" s="4">
        <f t="shared" si="318"/>
        <v>4.4821594110120531</v>
      </c>
      <c r="AE347" s="4">
        <f t="shared" si="319"/>
        <v>-0.8459000108431951</v>
      </c>
      <c r="AF347" s="4">
        <f t="shared" si="320"/>
        <v>-3.3836000433727804</v>
      </c>
      <c r="AG347" s="4">
        <f t="shared" si="321"/>
        <v>4.4622783225136331</v>
      </c>
      <c r="AH347" s="4">
        <f t="shared" si="322"/>
        <v>255.66971489274798</v>
      </c>
      <c r="AI347" s="4">
        <f t="shared" si="323"/>
        <v>17.044647659516531</v>
      </c>
      <c r="AJ347" s="4">
        <f t="shared" si="324"/>
        <v>-0.39762625185454009</v>
      </c>
      <c r="AK347" s="4">
        <f t="shared" si="325"/>
        <v>-22.782306054871071</v>
      </c>
      <c r="AL347" s="4">
        <f t="shared" si="326"/>
        <v>-1.9850024739287448</v>
      </c>
      <c r="AM347" s="4">
        <f t="shared" si="327"/>
        <v>-1.9850024739287448</v>
      </c>
      <c r="AN347" s="4">
        <f t="shared" si="328"/>
        <v>-7.9400098957149794</v>
      </c>
      <c r="AO347" s="4">
        <f t="shared" si="329"/>
        <v>-4.556409852342199</v>
      </c>
      <c r="AP347" s="4">
        <f t="shared" si="330"/>
        <v>4</v>
      </c>
      <c r="AQ347" s="4">
        <f t="shared" si="331"/>
        <v>-3.9400098957149794</v>
      </c>
      <c r="AR347" s="4">
        <f t="shared" si="332"/>
        <v>11.93433316840475</v>
      </c>
      <c r="AS347" s="4">
        <f t="shared" si="333"/>
        <v>6.5666831595251551E-2</v>
      </c>
      <c r="AT347" s="4">
        <f t="shared" si="334"/>
        <v>1.71915363103467E-2</v>
      </c>
      <c r="AU347" s="4">
        <f t="shared" si="335"/>
        <v>0.66264339751815549</v>
      </c>
      <c r="AV347" s="4">
        <f t="shared" si="336"/>
        <v>0.51040357493385613</v>
      </c>
      <c r="AW347" s="4">
        <f t="shared" si="337"/>
        <v>29.243970692099211</v>
      </c>
      <c r="AX347" s="4">
        <f t="shared" si="338"/>
        <v>-1.2495266206446688E-2</v>
      </c>
      <c r="AY347" s="4">
        <f t="shared" si="339"/>
        <v>-0.68777563402454367</v>
      </c>
      <c r="AZ347" s="4">
        <f t="shared" si="340"/>
        <v>-3.1234270031698927</v>
      </c>
      <c r="BA347" s="4">
        <f t="shared" si="341"/>
        <v>-178.95918489882965</v>
      </c>
      <c r="BB347" s="4">
        <f t="shared" si="342"/>
        <v>4.7245354337240473</v>
      </c>
      <c r="BC347" s="4">
        <f t="shared" si="343"/>
        <v>7.209797734680703</v>
      </c>
      <c r="BD347" s="4">
        <f t="shared" si="344"/>
        <v>16.658868602128798</v>
      </c>
      <c r="BE347" s="4">
        <f t="shared" si="345"/>
        <v>60.581838246686416</v>
      </c>
      <c r="BF347" s="4">
        <f t="shared" si="346"/>
        <v>119.41816175331358</v>
      </c>
      <c r="BG347" s="4">
        <f t="shared" si="347"/>
        <v>240.5818382466864</v>
      </c>
    </row>
    <row r="348" spans="1:59" x14ac:dyDescent="0.2">
      <c r="A348" s="3">
        <f t="shared" si="292"/>
        <v>45635</v>
      </c>
      <c r="B348" s="1">
        <f t="shared" si="348"/>
        <v>2024</v>
      </c>
      <c r="C348" s="1">
        <f t="shared" si="293"/>
        <v>12</v>
      </c>
      <c r="D348" s="1">
        <f t="shared" si="294"/>
        <v>9</v>
      </c>
      <c r="E348" s="1">
        <v>12</v>
      </c>
      <c r="F348" s="1">
        <f t="shared" si="295"/>
        <v>2024</v>
      </c>
      <c r="G348" s="1">
        <f t="shared" si="296"/>
        <v>12</v>
      </c>
      <c r="H348" s="1">
        <f t="shared" si="297"/>
        <v>10</v>
      </c>
      <c r="I348" s="1">
        <f t="shared" si="298"/>
        <v>20</v>
      </c>
      <c r="J348" s="1">
        <f t="shared" si="299"/>
        <v>-13</v>
      </c>
      <c r="K348" s="4">
        <f t="shared" si="300"/>
        <v>9108.9166666666279</v>
      </c>
      <c r="L348" s="4">
        <f t="shared" si="301"/>
        <v>0.24938854665753943</v>
      </c>
      <c r="M348" s="4">
        <f t="shared" si="302"/>
        <v>228.64036473818123</v>
      </c>
      <c r="N348" s="4">
        <f t="shared" si="303"/>
        <v>15.242690982545415</v>
      </c>
      <c r="O348" s="4">
        <f t="shared" si="304"/>
        <v>17.176024315878749</v>
      </c>
      <c r="P348" s="4">
        <f t="shared" si="305"/>
        <v>17.242690982545415</v>
      </c>
      <c r="Q348" s="4">
        <f t="shared" si="306"/>
        <v>258.64036473818123</v>
      </c>
      <c r="R348" s="4">
        <f t="shared" si="307"/>
        <v>283.3619605293178</v>
      </c>
      <c r="S348" s="4">
        <f t="shared" si="308"/>
        <v>1.6698641458133698E-2</v>
      </c>
      <c r="T348" s="4">
        <f t="shared" si="309"/>
        <v>23.436049058893452</v>
      </c>
      <c r="U348" s="4">
        <f t="shared" si="349"/>
        <v>0.4090362197366092</v>
      </c>
      <c r="V348" s="4">
        <f t="shared" si="310"/>
        <v>-24.721595791136565</v>
      </c>
      <c r="W348" s="4">
        <f t="shared" si="311"/>
        <v>-0.43147324290250544</v>
      </c>
      <c r="X348" s="4">
        <f t="shared" si="312"/>
        <v>-0.43147324290250544</v>
      </c>
      <c r="Y348" s="4">
        <f t="shared" si="313"/>
        <v>-0.43856433222264507</v>
      </c>
      <c r="Z348" s="4">
        <f t="shared" si="314"/>
        <v>-0.4385641530346166</v>
      </c>
      <c r="AA348" s="4">
        <f t="shared" si="315"/>
        <v>-0.44570954430337395</v>
      </c>
      <c r="AB348" s="4">
        <f t="shared" si="316"/>
        <v>-25.53727577728251</v>
      </c>
      <c r="AC348" s="4">
        <f t="shared" si="317"/>
        <v>257.8246847520353</v>
      </c>
      <c r="AD348" s="4">
        <f t="shared" si="318"/>
        <v>4.4998896418394363</v>
      </c>
      <c r="AE348" s="4">
        <f t="shared" si="319"/>
        <v>-0.81567998614593762</v>
      </c>
      <c r="AF348" s="4">
        <f t="shared" si="320"/>
        <v>-3.2627199445837505</v>
      </c>
      <c r="AG348" s="4">
        <f t="shared" si="321"/>
        <v>4.4814291677584208</v>
      </c>
      <c r="AH348" s="4">
        <f t="shared" si="322"/>
        <v>256.76697749938251</v>
      </c>
      <c r="AI348" s="4">
        <f t="shared" si="323"/>
        <v>17.117798499958834</v>
      </c>
      <c r="AJ348" s="4">
        <f t="shared" si="324"/>
        <v>-0.39930612349910721</v>
      </c>
      <c r="AK348" s="4">
        <f t="shared" si="325"/>
        <v>-22.878555610228467</v>
      </c>
      <c r="AL348" s="4">
        <f t="shared" si="326"/>
        <v>-1.8733872387987276</v>
      </c>
      <c r="AM348" s="4">
        <f t="shared" si="327"/>
        <v>-1.8733872387987276</v>
      </c>
      <c r="AN348" s="4">
        <f t="shared" si="328"/>
        <v>-7.4935489551949104</v>
      </c>
      <c r="AO348" s="4">
        <f t="shared" si="329"/>
        <v>-4.2308290106111599</v>
      </c>
      <c r="AP348" s="4">
        <f t="shared" si="330"/>
        <v>4</v>
      </c>
      <c r="AQ348" s="4">
        <f t="shared" si="331"/>
        <v>-3.4935489551949104</v>
      </c>
      <c r="AR348" s="4">
        <f t="shared" si="332"/>
        <v>11.941774184080085</v>
      </c>
      <c r="AS348" s="4">
        <f t="shared" si="333"/>
        <v>5.8225815919914936E-2</v>
      </c>
      <c r="AT348" s="4">
        <f t="shared" si="334"/>
        <v>1.5243482961939699E-2</v>
      </c>
      <c r="AU348" s="4">
        <f t="shared" si="335"/>
        <v>0.66264339751815549</v>
      </c>
      <c r="AV348" s="4">
        <f t="shared" si="336"/>
        <v>0.50875017922045618</v>
      </c>
      <c r="AW348" s="4">
        <f t="shared" si="337"/>
        <v>29.149238095856372</v>
      </c>
      <c r="AX348" s="4">
        <f t="shared" si="338"/>
        <v>-1.1071653176993705E-2</v>
      </c>
      <c r="AY348" s="4">
        <f t="shared" si="339"/>
        <v>-0.68843595673877123</v>
      </c>
      <c r="AZ348" s="4">
        <f t="shared" si="340"/>
        <v>-3.1255117114370083</v>
      </c>
      <c r="BA348" s="4">
        <f t="shared" si="341"/>
        <v>-179.07862988405142</v>
      </c>
      <c r="BB348" s="4">
        <f t="shared" si="342"/>
        <v>4.7182943968461615</v>
      </c>
      <c r="BC348" s="4">
        <f t="shared" si="343"/>
        <v>7.2234797872339236</v>
      </c>
      <c r="BD348" s="4">
        <f t="shared" si="344"/>
        <v>16.660068580926247</v>
      </c>
      <c r="BE348" s="4">
        <f t="shared" si="345"/>
        <v>60.452577028873868</v>
      </c>
      <c r="BF348" s="4">
        <f t="shared" si="346"/>
        <v>119.54742297112614</v>
      </c>
      <c r="BG348" s="4">
        <f t="shared" si="347"/>
        <v>240.45257702887386</v>
      </c>
    </row>
    <row r="349" spans="1:59" x14ac:dyDescent="0.2">
      <c r="A349" s="3">
        <f t="shared" si="292"/>
        <v>45636</v>
      </c>
      <c r="B349" s="1">
        <f t="shared" si="348"/>
        <v>2024</v>
      </c>
      <c r="C349" s="1">
        <f t="shared" si="293"/>
        <v>12</v>
      </c>
      <c r="D349" s="1">
        <f t="shared" si="294"/>
        <v>10</v>
      </c>
      <c r="E349" s="1">
        <v>12</v>
      </c>
      <c r="F349" s="1">
        <f t="shared" si="295"/>
        <v>2024</v>
      </c>
      <c r="G349" s="1">
        <f t="shared" si="296"/>
        <v>12</v>
      </c>
      <c r="H349" s="1">
        <f t="shared" si="297"/>
        <v>10</v>
      </c>
      <c r="I349" s="1">
        <f t="shared" si="298"/>
        <v>20</v>
      </c>
      <c r="J349" s="1">
        <f t="shared" si="299"/>
        <v>-13</v>
      </c>
      <c r="K349" s="4">
        <f t="shared" si="300"/>
        <v>9109.9166666666279</v>
      </c>
      <c r="L349" s="4">
        <f t="shared" si="301"/>
        <v>0.24941592516541075</v>
      </c>
      <c r="M349" s="4">
        <f t="shared" si="302"/>
        <v>229.62601210922003</v>
      </c>
      <c r="N349" s="4">
        <f t="shared" si="303"/>
        <v>15.308400807281336</v>
      </c>
      <c r="O349" s="4">
        <f t="shared" si="304"/>
        <v>17.241734140614668</v>
      </c>
      <c r="P349" s="4">
        <f t="shared" si="305"/>
        <v>17.308400807281338</v>
      </c>
      <c r="Q349" s="4">
        <f t="shared" si="306"/>
        <v>259.62601210922008</v>
      </c>
      <c r="R349" s="4">
        <f t="shared" si="307"/>
        <v>283.36200707278118</v>
      </c>
      <c r="S349" s="4">
        <f t="shared" si="308"/>
        <v>1.6698640362993383E-2</v>
      </c>
      <c r="T349" s="4">
        <f t="shared" si="309"/>
        <v>23.436048702972847</v>
      </c>
      <c r="U349" s="4">
        <f t="shared" si="349"/>
        <v>0.40903621352462277</v>
      </c>
      <c r="V349" s="4">
        <f t="shared" si="310"/>
        <v>-23.735994963561097</v>
      </c>
      <c r="W349" s="4">
        <f t="shared" si="311"/>
        <v>-0.41427126335093262</v>
      </c>
      <c r="X349" s="4">
        <f t="shared" si="312"/>
        <v>-0.41427126335093262</v>
      </c>
      <c r="Y349" s="4">
        <f t="shared" si="313"/>
        <v>-0.42109719105838633</v>
      </c>
      <c r="Z349" s="4">
        <f t="shared" si="314"/>
        <v>-0.42109703122244974</v>
      </c>
      <c r="AA349" s="4">
        <f t="shared" si="315"/>
        <v>-0.42797566646714508</v>
      </c>
      <c r="AB349" s="4">
        <f t="shared" si="316"/>
        <v>-24.521199422866005</v>
      </c>
      <c r="AC349" s="4">
        <f t="shared" si="317"/>
        <v>258.84080764991518</v>
      </c>
      <c r="AD349" s="4">
        <f t="shared" si="318"/>
        <v>4.5176243320123461</v>
      </c>
      <c r="AE349" s="4">
        <f t="shared" si="319"/>
        <v>-0.78520445930490723</v>
      </c>
      <c r="AF349" s="4">
        <f t="shared" si="320"/>
        <v>-3.1408178372196289</v>
      </c>
      <c r="AG349" s="4">
        <f t="shared" si="321"/>
        <v>4.5006109431924184</v>
      </c>
      <c r="AH349" s="4">
        <f t="shared" si="322"/>
        <v>257.86601227531827</v>
      </c>
      <c r="AI349" s="4">
        <f t="shared" si="323"/>
        <v>17.191067485021218</v>
      </c>
      <c r="AJ349" s="4">
        <f t="shared" si="324"/>
        <v>-0.40085481972347792</v>
      </c>
      <c r="AK349" s="4">
        <f t="shared" si="325"/>
        <v>-22.967289367632755</v>
      </c>
      <c r="AL349" s="4">
        <f t="shared" si="326"/>
        <v>-1.7599998339018157</v>
      </c>
      <c r="AM349" s="4">
        <f t="shared" si="327"/>
        <v>-1.7599998339018157</v>
      </c>
      <c r="AN349" s="4">
        <f t="shared" si="328"/>
        <v>-7.0399993356072628</v>
      </c>
      <c r="AO349" s="4">
        <f t="shared" si="329"/>
        <v>-3.8991814983876338</v>
      </c>
      <c r="AP349" s="4">
        <f t="shared" si="330"/>
        <v>4</v>
      </c>
      <c r="AQ349" s="4">
        <f t="shared" si="331"/>
        <v>-3.0399993356072628</v>
      </c>
      <c r="AR349" s="4">
        <f t="shared" si="332"/>
        <v>11.949333344406545</v>
      </c>
      <c r="AS349" s="4">
        <f t="shared" si="333"/>
        <v>5.0666655593449406E-2</v>
      </c>
      <c r="AT349" s="4">
        <f t="shared" si="334"/>
        <v>1.3264499416195405E-2</v>
      </c>
      <c r="AU349" s="4">
        <f t="shared" si="335"/>
        <v>0.66264339751815549</v>
      </c>
      <c r="AV349" s="4">
        <f t="shared" si="336"/>
        <v>0.50722505356909131</v>
      </c>
      <c r="AW349" s="4">
        <f t="shared" si="337"/>
        <v>29.061854832806027</v>
      </c>
      <c r="AX349" s="4">
        <f t="shared" si="338"/>
        <v>-9.6280598523825738E-3</v>
      </c>
      <c r="AY349" s="4">
        <f t="shared" si="339"/>
        <v>-0.68904256887313808</v>
      </c>
      <c r="AZ349" s="4">
        <f t="shared" si="340"/>
        <v>-3.127620464145306</v>
      </c>
      <c r="BA349" s="4">
        <f t="shared" si="341"/>
        <v>-179.19945251427364</v>
      </c>
      <c r="BB349" s="4">
        <f t="shared" si="342"/>
        <v>4.7125297000214017</v>
      </c>
      <c r="BC349" s="4">
        <f t="shared" si="343"/>
        <v>7.2368036443851436</v>
      </c>
      <c r="BD349" s="4">
        <f t="shared" si="344"/>
        <v>16.661863044427946</v>
      </c>
      <c r="BE349" s="4">
        <f t="shared" si="345"/>
        <v>60.333344055353116</v>
      </c>
      <c r="BF349" s="4">
        <f t="shared" si="346"/>
        <v>119.66665594464689</v>
      </c>
      <c r="BG349" s="4">
        <f t="shared" si="347"/>
        <v>240.33334405535311</v>
      </c>
    </row>
    <row r="350" spans="1:59" x14ac:dyDescent="0.2">
      <c r="A350" s="3">
        <f t="shared" si="292"/>
        <v>45637</v>
      </c>
      <c r="B350" s="1">
        <f t="shared" si="348"/>
        <v>2024</v>
      </c>
      <c r="C350" s="1">
        <f t="shared" si="293"/>
        <v>12</v>
      </c>
      <c r="D350" s="1">
        <f t="shared" si="294"/>
        <v>11</v>
      </c>
      <c r="E350" s="1">
        <v>12</v>
      </c>
      <c r="F350" s="1">
        <f t="shared" si="295"/>
        <v>2024</v>
      </c>
      <c r="G350" s="1">
        <f t="shared" si="296"/>
        <v>12</v>
      </c>
      <c r="H350" s="1">
        <f t="shared" si="297"/>
        <v>10</v>
      </c>
      <c r="I350" s="1">
        <f t="shared" si="298"/>
        <v>20</v>
      </c>
      <c r="J350" s="1">
        <f t="shared" si="299"/>
        <v>-13</v>
      </c>
      <c r="K350" s="4">
        <f t="shared" si="300"/>
        <v>9110.9166666666279</v>
      </c>
      <c r="L350" s="4">
        <f t="shared" si="301"/>
        <v>0.24944330367328207</v>
      </c>
      <c r="M350" s="4">
        <f t="shared" si="302"/>
        <v>230.61165948119015</v>
      </c>
      <c r="N350" s="4">
        <f t="shared" si="303"/>
        <v>15.374110632079343</v>
      </c>
      <c r="O350" s="4">
        <f t="shared" si="304"/>
        <v>17.307443965412677</v>
      </c>
      <c r="P350" s="4">
        <f t="shared" si="305"/>
        <v>17.374110632079343</v>
      </c>
      <c r="Q350" s="4">
        <f t="shared" si="306"/>
        <v>260.61165948119015</v>
      </c>
      <c r="R350" s="4">
        <f t="shared" si="307"/>
        <v>283.36205361624457</v>
      </c>
      <c r="S350" s="4">
        <f t="shared" si="308"/>
        <v>1.6698639267853067E-2</v>
      </c>
      <c r="T350" s="4">
        <f t="shared" si="309"/>
        <v>23.436048347052246</v>
      </c>
      <c r="U350" s="4">
        <f t="shared" si="349"/>
        <v>0.4090362073126364</v>
      </c>
      <c r="V350" s="4">
        <f t="shared" si="310"/>
        <v>-22.750394135054421</v>
      </c>
      <c r="W350" s="4">
        <f t="shared" si="311"/>
        <v>-0.39706928378310713</v>
      </c>
      <c r="X350" s="4">
        <f t="shared" si="312"/>
        <v>-0.39706928378310713</v>
      </c>
      <c r="Y350" s="4">
        <f t="shared" si="313"/>
        <v>-0.40362793625096227</v>
      </c>
      <c r="Z350" s="4">
        <f t="shared" si="314"/>
        <v>-0.40362779445895014</v>
      </c>
      <c r="AA350" s="4">
        <f t="shared" si="315"/>
        <v>-0.41023749388753478</v>
      </c>
      <c r="AB350" s="4">
        <f t="shared" si="316"/>
        <v>-23.50487699777965</v>
      </c>
      <c r="AC350" s="4">
        <f t="shared" si="317"/>
        <v>259.85717661846491</v>
      </c>
      <c r="AD350" s="4">
        <f t="shared" si="318"/>
        <v>4.5353633169286374</v>
      </c>
      <c r="AE350" s="4">
        <f t="shared" si="319"/>
        <v>-0.75448286272524001</v>
      </c>
      <c r="AF350" s="4">
        <f t="shared" si="320"/>
        <v>-3.01793145090096</v>
      </c>
      <c r="AG350" s="4">
        <f t="shared" si="321"/>
        <v>4.5198214896378417</v>
      </c>
      <c r="AH350" s="4">
        <f t="shared" si="322"/>
        <v>258.96669550878107</v>
      </c>
      <c r="AI350" s="4">
        <f t="shared" si="323"/>
        <v>17.26444636725207</v>
      </c>
      <c r="AJ350" s="4">
        <f t="shared" si="324"/>
        <v>-0.40227148583795441</v>
      </c>
      <c r="AK350" s="4">
        <f t="shared" si="325"/>
        <v>-23.048458356971455</v>
      </c>
      <c r="AL350" s="4">
        <f t="shared" si="326"/>
        <v>-1.644963972409073</v>
      </c>
      <c r="AM350" s="4">
        <f t="shared" si="327"/>
        <v>-1.644963972409073</v>
      </c>
      <c r="AN350" s="4">
        <f t="shared" si="328"/>
        <v>-6.579855889636292</v>
      </c>
      <c r="AO350" s="4">
        <f t="shared" si="329"/>
        <v>-3.5619244387353319</v>
      </c>
      <c r="AP350" s="4">
        <f t="shared" si="330"/>
        <v>4</v>
      </c>
      <c r="AQ350" s="4">
        <f t="shared" si="331"/>
        <v>-2.579855889636292</v>
      </c>
      <c r="AR350" s="4">
        <f t="shared" si="332"/>
        <v>11.957002401839395</v>
      </c>
      <c r="AS350" s="4">
        <f t="shared" si="333"/>
        <v>4.2997598160606998E-2</v>
      </c>
      <c r="AT350" s="4">
        <f t="shared" si="334"/>
        <v>1.1256744875280746E-2</v>
      </c>
      <c r="AU350" s="4">
        <f t="shared" si="335"/>
        <v>0.66264339751815549</v>
      </c>
      <c r="AV350" s="4">
        <f t="shared" si="336"/>
        <v>0.50582890207556463</v>
      </c>
      <c r="AW350" s="4">
        <f t="shared" si="337"/>
        <v>28.98186124466606</v>
      </c>
      <c r="AX350" s="4">
        <f t="shared" si="338"/>
        <v>-8.1658809717021635E-3</v>
      </c>
      <c r="AY350" s="4">
        <f t="shared" si="339"/>
        <v>-0.68959547435207857</v>
      </c>
      <c r="AZ350" s="4">
        <f t="shared" si="340"/>
        <v>-3.1297516545870501</v>
      </c>
      <c r="BA350" s="4">
        <f t="shared" si="341"/>
        <v>-179.32156073192419</v>
      </c>
      <c r="BB350" s="4">
        <f t="shared" si="342"/>
        <v>4.7072471513632888</v>
      </c>
      <c r="BC350" s="4">
        <f t="shared" si="343"/>
        <v>7.249755250476106</v>
      </c>
      <c r="BD350" s="4">
        <f t="shared" si="344"/>
        <v>16.664249553202684</v>
      </c>
      <c r="BE350" s="4">
        <f t="shared" si="345"/>
        <v>60.224220703859082</v>
      </c>
      <c r="BF350" s="4">
        <f t="shared" si="346"/>
        <v>119.77577929614091</v>
      </c>
      <c r="BG350" s="4">
        <f t="shared" si="347"/>
        <v>240.22422070385909</v>
      </c>
    </row>
    <row r="351" spans="1:59" x14ac:dyDescent="0.2">
      <c r="A351" s="3">
        <f t="shared" si="292"/>
        <v>45638</v>
      </c>
      <c r="B351" s="1">
        <f t="shared" si="348"/>
        <v>2024</v>
      </c>
      <c r="C351" s="1">
        <f t="shared" si="293"/>
        <v>12</v>
      </c>
      <c r="D351" s="1">
        <f t="shared" si="294"/>
        <v>12</v>
      </c>
      <c r="E351" s="1">
        <v>12</v>
      </c>
      <c r="F351" s="1">
        <f t="shared" si="295"/>
        <v>2024</v>
      </c>
      <c r="G351" s="1">
        <f t="shared" si="296"/>
        <v>12</v>
      </c>
      <c r="H351" s="1">
        <f t="shared" si="297"/>
        <v>10</v>
      </c>
      <c r="I351" s="1">
        <f t="shared" si="298"/>
        <v>20</v>
      </c>
      <c r="J351" s="1">
        <f t="shared" si="299"/>
        <v>-13</v>
      </c>
      <c r="K351" s="4">
        <f t="shared" si="300"/>
        <v>9111.9166666666279</v>
      </c>
      <c r="L351" s="4">
        <f t="shared" si="301"/>
        <v>0.2494706821811534</v>
      </c>
      <c r="M351" s="4">
        <f t="shared" si="302"/>
        <v>231.5973068526946</v>
      </c>
      <c r="N351" s="4">
        <f t="shared" si="303"/>
        <v>15.439820456846308</v>
      </c>
      <c r="O351" s="4">
        <f t="shared" si="304"/>
        <v>17.373153790179639</v>
      </c>
      <c r="P351" s="4">
        <f t="shared" si="305"/>
        <v>17.439820456846306</v>
      </c>
      <c r="Q351" s="4">
        <f t="shared" si="306"/>
        <v>261.5973068526946</v>
      </c>
      <c r="R351" s="4">
        <f t="shared" si="307"/>
        <v>283.36210015970795</v>
      </c>
      <c r="S351" s="4">
        <f t="shared" si="308"/>
        <v>1.6698638172712752E-2</v>
      </c>
      <c r="T351" s="4">
        <f t="shared" si="309"/>
        <v>23.436047991131645</v>
      </c>
      <c r="U351" s="4">
        <f t="shared" si="349"/>
        <v>0.40903620110065003</v>
      </c>
      <c r="V351" s="4">
        <f t="shared" si="310"/>
        <v>-21.764793307013349</v>
      </c>
      <c r="W351" s="4">
        <f t="shared" si="311"/>
        <v>-0.37986730422340798</v>
      </c>
      <c r="X351" s="4">
        <f t="shared" si="312"/>
        <v>-0.37986730422340798</v>
      </c>
      <c r="Y351" s="4">
        <f t="shared" si="313"/>
        <v>-0.38615664989321175</v>
      </c>
      <c r="Z351" s="4">
        <f t="shared" si="314"/>
        <v>-0.3861565248551867</v>
      </c>
      <c r="AA351" s="4">
        <f t="shared" si="315"/>
        <v>-0.3924951927894656</v>
      </c>
      <c r="AB351" s="4">
        <f t="shared" si="316"/>
        <v>-22.48831802600996</v>
      </c>
      <c r="AC351" s="4">
        <f t="shared" si="317"/>
        <v>260.873782133698</v>
      </c>
      <c r="AD351" s="4">
        <f t="shared" si="318"/>
        <v>4.5531064303633881</v>
      </c>
      <c r="AE351" s="4">
        <f t="shared" si="319"/>
        <v>-0.72352471899660031</v>
      </c>
      <c r="AF351" s="4">
        <f t="shared" si="320"/>
        <v>-2.8940988759864013</v>
      </c>
      <c r="AG351" s="4">
        <f t="shared" si="321"/>
        <v>4.5390585964994505</v>
      </c>
      <c r="AH351" s="4">
        <f t="shared" si="322"/>
        <v>260.0689005419934</v>
      </c>
      <c r="AI351" s="4">
        <f t="shared" si="323"/>
        <v>17.33792670279956</v>
      </c>
      <c r="AJ351" s="4">
        <f t="shared" si="324"/>
        <v>-0.40355533157131518</v>
      </c>
      <c r="AK351" s="4">
        <f t="shared" si="325"/>
        <v>-23.122017299038905</v>
      </c>
      <c r="AL351" s="4">
        <f t="shared" si="326"/>
        <v>-1.5284063107012003</v>
      </c>
      <c r="AM351" s="4">
        <f t="shared" si="327"/>
        <v>-1.5284063107012003</v>
      </c>
      <c r="AN351" s="4">
        <f t="shared" si="328"/>
        <v>-6.113625242804801</v>
      </c>
      <c r="AO351" s="4">
        <f t="shared" si="329"/>
        <v>-3.2195263668183998</v>
      </c>
      <c r="AP351" s="4">
        <f t="shared" si="330"/>
        <v>4</v>
      </c>
      <c r="AQ351" s="4">
        <f t="shared" si="331"/>
        <v>-2.113625242804801</v>
      </c>
      <c r="AR351" s="4">
        <f t="shared" si="332"/>
        <v>11.964772912619919</v>
      </c>
      <c r="AS351" s="4">
        <f t="shared" si="333"/>
        <v>3.522708738007907E-2</v>
      </c>
      <c r="AT351" s="4">
        <f t="shared" si="334"/>
        <v>9.2224299100518436E-3</v>
      </c>
      <c r="AU351" s="4">
        <f t="shared" si="335"/>
        <v>0.66264339751815549</v>
      </c>
      <c r="AV351" s="4">
        <f t="shared" si="336"/>
        <v>0.50456237489842604</v>
      </c>
      <c r="AW351" s="4">
        <f t="shared" si="337"/>
        <v>28.909294582777402</v>
      </c>
      <c r="AX351" s="4">
        <f t="shared" si="338"/>
        <v>-6.6865323177251199E-3</v>
      </c>
      <c r="AY351" s="4">
        <f t="shared" si="339"/>
        <v>-0.690094675905077</v>
      </c>
      <c r="AZ351" s="4">
        <f t="shared" si="340"/>
        <v>-3.1319036597262553</v>
      </c>
      <c r="BA351" s="4">
        <f t="shared" si="341"/>
        <v>-179.44486154389114</v>
      </c>
      <c r="BB351" s="4">
        <f t="shared" si="342"/>
        <v>4.7024521426112242</v>
      </c>
      <c r="BC351" s="4">
        <f t="shared" si="343"/>
        <v>7.2623207700086949</v>
      </c>
      <c r="BD351" s="4">
        <f t="shared" si="344"/>
        <v>16.667225055231143</v>
      </c>
      <c r="BE351" s="4">
        <f t="shared" si="345"/>
        <v>60.125282354425728</v>
      </c>
      <c r="BF351" s="4">
        <f t="shared" si="346"/>
        <v>119.87471764557426</v>
      </c>
      <c r="BG351" s="4">
        <f t="shared" si="347"/>
        <v>240.12528235442574</v>
      </c>
    </row>
    <row r="352" spans="1:59" x14ac:dyDescent="0.2">
      <c r="A352" s="3">
        <f t="shared" si="292"/>
        <v>45639</v>
      </c>
      <c r="B352" s="1">
        <f t="shared" si="348"/>
        <v>2024</v>
      </c>
      <c r="C352" s="1">
        <f t="shared" si="293"/>
        <v>12</v>
      </c>
      <c r="D352" s="1">
        <f t="shared" si="294"/>
        <v>13</v>
      </c>
      <c r="E352" s="1">
        <v>12</v>
      </c>
      <c r="F352" s="1">
        <f t="shared" si="295"/>
        <v>2024</v>
      </c>
      <c r="G352" s="1">
        <f t="shared" si="296"/>
        <v>12</v>
      </c>
      <c r="H352" s="1">
        <f t="shared" si="297"/>
        <v>10</v>
      </c>
      <c r="I352" s="1">
        <f t="shared" si="298"/>
        <v>20</v>
      </c>
      <c r="J352" s="1">
        <f t="shared" si="299"/>
        <v>-13</v>
      </c>
      <c r="K352" s="4">
        <f t="shared" si="300"/>
        <v>9112.9166666666279</v>
      </c>
      <c r="L352" s="4">
        <f t="shared" si="301"/>
        <v>0.24949806068902472</v>
      </c>
      <c r="M352" s="4">
        <f t="shared" si="302"/>
        <v>232.58295422466472</v>
      </c>
      <c r="N352" s="4">
        <f t="shared" si="303"/>
        <v>15.505530281644315</v>
      </c>
      <c r="O352" s="4">
        <f t="shared" si="304"/>
        <v>17.438863614977649</v>
      </c>
      <c r="P352" s="4">
        <f t="shared" si="305"/>
        <v>17.505530281644315</v>
      </c>
      <c r="Q352" s="4">
        <f t="shared" si="306"/>
        <v>262.58295422466472</v>
      </c>
      <c r="R352" s="4">
        <f t="shared" si="307"/>
        <v>283.36214670317133</v>
      </c>
      <c r="S352" s="4">
        <f t="shared" si="308"/>
        <v>1.6698637077572437E-2</v>
      </c>
      <c r="T352" s="4">
        <f t="shared" si="309"/>
        <v>23.436047635211043</v>
      </c>
      <c r="U352" s="4">
        <f t="shared" si="349"/>
        <v>0.40903619488866366</v>
      </c>
      <c r="V352" s="4">
        <f t="shared" si="310"/>
        <v>-20.779192478506616</v>
      </c>
      <c r="W352" s="4">
        <f t="shared" si="311"/>
        <v>-0.36266532465558149</v>
      </c>
      <c r="X352" s="4">
        <f t="shared" si="312"/>
        <v>-0.36266532465558149</v>
      </c>
      <c r="Y352" s="4">
        <f t="shared" si="313"/>
        <v>-0.36868341474934108</v>
      </c>
      <c r="Z352" s="4">
        <f t="shared" si="314"/>
        <v>-0.36868330519771392</v>
      </c>
      <c r="AA352" s="4">
        <f t="shared" si="315"/>
        <v>-0.37474893087005273</v>
      </c>
      <c r="AB352" s="4">
        <f t="shared" si="316"/>
        <v>-21.471532115893872</v>
      </c>
      <c r="AC352" s="4">
        <f t="shared" si="317"/>
        <v>261.89061458727747</v>
      </c>
      <c r="AD352" s="4">
        <f t="shared" si="318"/>
        <v>4.5708535046194827</v>
      </c>
      <c r="AE352" s="4">
        <f t="shared" si="319"/>
        <v>-0.69233963738724924</v>
      </c>
      <c r="AF352" s="4">
        <f t="shared" si="320"/>
        <v>-2.769358549548997</v>
      </c>
      <c r="AG352" s="4">
        <f t="shared" si="321"/>
        <v>4.5583200056401036</v>
      </c>
      <c r="AH352" s="4">
        <f t="shared" si="322"/>
        <v>261.17249799322752</v>
      </c>
      <c r="AI352" s="4">
        <f t="shared" si="323"/>
        <v>17.41149986621517</v>
      </c>
      <c r="AJ352" s="4">
        <f t="shared" si="324"/>
        <v>-0.40470563242334767</v>
      </c>
      <c r="AK352" s="4">
        <f t="shared" si="325"/>
        <v>-23.187924683030669</v>
      </c>
      <c r="AL352" s="4">
        <f t="shared" si="326"/>
        <v>-1.4104562314371947</v>
      </c>
      <c r="AM352" s="4">
        <f t="shared" si="327"/>
        <v>-1.4104562314371947</v>
      </c>
      <c r="AN352" s="4">
        <f t="shared" si="328"/>
        <v>-5.6418249257487787</v>
      </c>
      <c r="AO352" s="4">
        <f t="shared" si="329"/>
        <v>-2.8724663761997817</v>
      </c>
      <c r="AP352" s="4">
        <f t="shared" si="330"/>
        <v>4</v>
      </c>
      <c r="AQ352" s="4">
        <f t="shared" si="331"/>
        <v>-1.6418249257487787</v>
      </c>
      <c r="AR352" s="4">
        <f t="shared" si="332"/>
        <v>11.972636251237521</v>
      </c>
      <c r="AS352" s="4">
        <f t="shared" si="333"/>
        <v>2.7363748762478934E-2</v>
      </c>
      <c r="AT352" s="4">
        <f t="shared" si="334"/>
        <v>7.1638126739067181E-3</v>
      </c>
      <c r="AU352" s="4">
        <f t="shared" si="335"/>
        <v>0.66264339751815549</v>
      </c>
      <c r="AV352" s="4">
        <f t="shared" si="336"/>
        <v>0.50342606756668995</v>
      </c>
      <c r="AW352" s="4">
        <f t="shared" si="337"/>
        <v>28.844188968439152</v>
      </c>
      <c r="AX352" s="4">
        <f t="shared" si="338"/>
        <v>-5.1914490516686293E-3</v>
      </c>
      <c r="AY352" s="4">
        <f t="shared" si="339"/>
        <v>-0.69054017483715802</v>
      </c>
      <c r="AZ352" s="4">
        <f t="shared" si="340"/>
        <v>-3.1340748415378674</v>
      </c>
      <c r="BA352" s="4">
        <f t="shared" si="341"/>
        <v>-179.56926109825207</v>
      </c>
      <c r="BB352" s="4">
        <f t="shared" si="342"/>
        <v>4.6981496307329804</v>
      </c>
      <c r="BC352" s="4">
        <f t="shared" si="343"/>
        <v>7.2744866205045406</v>
      </c>
      <c r="BD352" s="4">
        <f t="shared" si="344"/>
        <v>16.670785881970502</v>
      </c>
      <c r="BE352" s="4">
        <f t="shared" si="345"/>
        <v>60.036598203880708</v>
      </c>
      <c r="BF352" s="4">
        <f t="shared" si="346"/>
        <v>119.96340179611929</v>
      </c>
      <c r="BG352" s="4">
        <f t="shared" si="347"/>
        <v>240.03659820388071</v>
      </c>
    </row>
    <row r="353" spans="1:59" x14ac:dyDescent="0.2">
      <c r="A353" s="3">
        <f t="shared" ref="A353:A369" si="350">A352+1</f>
        <v>45640</v>
      </c>
      <c r="B353" s="1">
        <f t="shared" si="348"/>
        <v>2024</v>
      </c>
      <c r="C353" s="1">
        <f t="shared" ref="C353:C369" si="351">MONTH(A353)</f>
        <v>12</v>
      </c>
      <c r="D353" s="1">
        <f t="shared" ref="D353:D369" si="352">DAY(A353)</f>
        <v>14</v>
      </c>
      <c r="E353" s="1">
        <v>12</v>
      </c>
      <c r="F353" s="1">
        <f t="shared" si="295"/>
        <v>2024</v>
      </c>
      <c r="G353" s="1">
        <f t="shared" si="296"/>
        <v>12</v>
      </c>
      <c r="H353" s="1">
        <f t="shared" si="297"/>
        <v>10</v>
      </c>
      <c r="I353" s="1">
        <f t="shared" si="298"/>
        <v>20</v>
      </c>
      <c r="J353" s="1">
        <f t="shared" si="299"/>
        <v>-13</v>
      </c>
      <c r="K353" s="4">
        <f t="shared" si="300"/>
        <v>9113.9166666666279</v>
      </c>
      <c r="L353" s="4">
        <f t="shared" si="301"/>
        <v>0.24952543919689604</v>
      </c>
      <c r="M353" s="4">
        <f t="shared" si="302"/>
        <v>233.56860159616917</v>
      </c>
      <c r="N353" s="4">
        <f t="shared" si="303"/>
        <v>15.571240106411278</v>
      </c>
      <c r="O353" s="4">
        <f t="shared" si="304"/>
        <v>17.504573439744611</v>
      </c>
      <c r="P353" s="4">
        <f t="shared" si="305"/>
        <v>17.571240106411278</v>
      </c>
      <c r="Q353" s="4">
        <f t="shared" si="306"/>
        <v>263.56860159616917</v>
      </c>
      <c r="R353" s="4">
        <f t="shared" si="307"/>
        <v>283.36219324663472</v>
      </c>
      <c r="S353" s="4">
        <f t="shared" si="308"/>
        <v>1.6698635982432122E-2</v>
      </c>
      <c r="T353" s="4">
        <f t="shared" si="309"/>
        <v>23.436047279290438</v>
      </c>
      <c r="U353" s="4">
        <f t="shared" si="349"/>
        <v>0.40903618867667724</v>
      </c>
      <c r="V353" s="4">
        <f t="shared" si="310"/>
        <v>-19.793591650465544</v>
      </c>
      <c r="W353" s="4">
        <f t="shared" si="311"/>
        <v>-0.34546334509588233</v>
      </c>
      <c r="X353" s="4">
        <f t="shared" si="312"/>
        <v>-0.34546334509588233</v>
      </c>
      <c r="Y353" s="4">
        <f t="shared" si="313"/>
        <v>-0.3512083143009696</v>
      </c>
      <c r="Z353" s="4">
        <f t="shared" si="314"/>
        <v>-0.35120821899453675</v>
      </c>
      <c r="AA353" s="4">
        <f t="shared" si="315"/>
        <v>-0.35699887731478375</v>
      </c>
      <c r="AB353" s="4">
        <f t="shared" si="316"/>
        <v>-20.454528961045778</v>
      </c>
      <c r="AC353" s="4">
        <f t="shared" si="317"/>
        <v>262.90766428558896</v>
      </c>
      <c r="AD353" s="4">
        <f t="shared" si="318"/>
        <v>4.5886043705114332</v>
      </c>
      <c r="AE353" s="4">
        <f t="shared" si="319"/>
        <v>-0.66093731058020921</v>
      </c>
      <c r="AF353" s="4">
        <f t="shared" si="320"/>
        <v>-2.6437492423208369</v>
      </c>
      <c r="AG353" s="4">
        <f t="shared" si="321"/>
        <v>4.5776034152478733</v>
      </c>
      <c r="AH353" s="4">
        <f t="shared" si="322"/>
        <v>262.27735597837477</v>
      </c>
      <c r="AI353" s="4">
        <f t="shared" si="323"/>
        <v>17.485157065224985</v>
      </c>
      <c r="AJ353" s="4">
        <f t="shared" si="324"/>
        <v>-0.40572173090699065</v>
      </c>
      <c r="AK353" s="4">
        <f t="shared" si="325"/>
        <v>-23.246142837713055</v>
      </c>
      <c r="AL353" s="4">
        <f t="shared" si="326"/>
        <v>-1.2912456177944023</v>
      </c>
      <c r="AM353" s="4">
        <f t="shared" si="327"/>
        <v>-1.2912456177944023</v>
      </c>
      <c r="AN353" s="4">
        <f t="shared" si="328"/>
        <v>-5.1649824711776091</v>
      </c>
      <c r="AO353" s="4">
        <f t="shared" si="329"/>
        <v>-2.5212332288567723</v>
      </c>
      <c r="AP353" s="4">
        <f t="shared" si="330"/>
        <v>4</v>
      </c>
      <c r="AQ353" s="4">
        <f t="shared" si="331"/>
        <v>-1.1649824711776091</v>
      </c>
      <c r="AR353" s="4">
        <f t="shared" si="332"/>
        <v>11.980583625480373</v>
      </c>
      <c r="AS353" s="4">
        <f t="shared" si="333"/>
        <v>1.9416374519625634E-2</v>
      </c>
      <c r="AT353" s="4">
        <f t="shared" si="334"/>
        <v>5.083194962516995E-3</v>
      </c>
      <c r="AU353" s="4">
        <f t="shared" si="335"/>
        <v>0.66264339751815549</v>
      </c>
      <c r="AV353" s="4">
        <f t="shared" si="336"/>
        <v>0.50242052035224682</v>
      </c>
      <c r="AW353" s="4">
        <f t="shared" si="337"/>
        <v>28.786575356950422</v>
      </c>
      <c r="AX353" s="4">
        <f t="shared" si="338"/>
        <v>-3.6820840348775544E-3</v>
      </c>
      <c r="AY353" s="4">
        <f t="shared" si="339"/>
        <v>-0.69093197081721691</v>
      </c>
      <c r="AZ353" s="4">
        <f t="shared" si="340"/>
        <v>-3.1362635483608416</v>
      </c>
      <c r="BA353" s="4">
        <f t="shared" si="341"/>
        <v>-179.69466476179997</v>
      </c>
      <c r="BB353" s="4">
        <f t="shared" si="342"/>
        <v>4.694344120824141</v>
      </c>
      <c r="BC353" s="4">
        <f t="shared" si="343"/>
        <v>7.2862395046562316</v>
      </c>
      <c r="BD353" s="4">
        <f t="shared" si="344"/>
        <v>16.674927746304512</v>
      </c>
      <c r="BE353" s="4">
        <f t="shared" si="345"/>
        <v>59.958231094154378</v>
      </c>
      <c r="BF353" s="4">
        <f t="shared" si="346"/>
        <v>120.04176890584563</v>
      </c>
      <c r="BG353" s="4">
        <f t="shared" si="347"/>
        <v>239.95823109415437</v>
      </c>
    </row>
    <row r="354" spans="1:59" x14ac:dyDescent="0.2">
      <c r="A354" s="3">
        <f t="shared" si="350"/>
        <v>45641</v>
      </c>
      <c r="B354" s="1">
        <f t="shared" si="348"/>
        <v>2024</v>
      </c>
      <c r="C354" s="1">
        <f t="shared" si="351"/>
        <v>12</v>
      </c>
      <c r="D354" s="1">
        <f t="shared" si="352"/>
        <v>15</v>
      </c>
      <c r="E354" s="1">
        <v>12</v>
      </c>
      <c r="F354" s="1">
        <f t="shared" si="295"/>
        <v>2024</v>
      </c>
      <c r="G354" s="1">
        <f t="shared" si="296"/>
        <v>12</v>
      </c>
      <c r="H354" s="1">
        <f t="shared" si="297"/>
        <v>10</v>
      </c>
      <c r="I354" s="1">
        <f t="shared" si="298"/>
        <v>20</v>
      </c>
      <c r="J354" s="1">
        <f t="shared" si="299"/>
        <v>-13</v>
      </c>
      <c r="K354" s="4">
        <f t="shared" si="300"/>
        <v>9114.9166666666279</v>
      </c>
      <c r="L354" s="4">
        <f t="shared" si="301"/>
        <v>0.24955281770476737</v>
      </c>
      <c r="M354" s="4">
        <f t="shared" si="302"/>
        <v>234.55424896720797</v>
      </c>
      <c r="N354" s="4">
        <f t="shared" si="303"/>
        <v>15.636949931147198</v>
      </c>
      <c r="O354" s="4">
        <f t="shared" si="304"/>
        <v>17.57028326448053</v>
      </c>
      <c r="P354" s="4">
        <f t="shared" si="305"/>
        <v>17.6369499311472</v>
      </c>
      <c r="Q354" s="4">
        <f t="shared" si="306"/>
        <v>264.55424896720797</v>
      </c>
      <c r="R354" s="4">
        <f t="shared" si="307"/>
        <v>283.3622397900981</v>
      </c>
      <c r="S354" s="4">
        <f t="shared" si="308"/>
        <v>1.6698634887291806E-2</v>
      </c>
      <c r="T354" s="4">
        <f t="shared" si="309"/>
        <v>23.436046923369837</v>
      </c>
      <c r="U354" s="4">
        <f t="shared" si="349"/>
        <v>0.40903618246469087</v>
      </c>
      <c r="V354" s="4">
        <f t="shared" si="310"/>
        <v>-18.807990822890133</v>
      </c>
      <c r="W354" s="4">
        <f t="shared" si="311"/>
        <v>-0.32826136554431051</v>
      </c>
      <c r="X354" s="4">
        <f t="shared" si="312"/>
        <v>-0.32826136554431051</v>
      </c>
      <c r="Y354" s="4">
        <f t="shared" si="313"/>
        <v>-0.333731432669024</v>
      </c>
      <c r="Z354" s="4">
        <f t="shared" si="314"/>
        <v>-0.33373135039691321</v>
      </c>
      <c r="AA354" s="4">
        <f t="shared" si="315"/>
        <v>-0.33924520268715141</v>
      </c>
      <c r="AB354" s="4">
        <f t="shared" si="316"/>
        <v>-19.43731833403395</v>
      </c>
      <c r="AC354" s="4">
        <f t="shared" si="317"/>
        <v>263.92492145606417</v>
      </c>
      <c r="AD354" s="4">
        <f t="shared" si="318"/>
        <v>4.6063588574757466</v>
      </c>
      <c r="AE354" s="4">
        <f t="shared" si="319"/>
        <v>-0.62932751114379926</v>
      </c>
      <c r="AF354" s="4">
        <f t="shared" si="320"/>
        <v>-2.517310044575197</v>
      </c>
      <c r="AG354" s="4">
        <f t="shared" si="321"/>
        <v>4.5969064840001526</v>
      </c>
      <c r="AH354" s="4">
        <f t="shared" si="322"/>
        <v>263.38334034953124</v>
      </c>
      <c r="AI354" s="4">
        <f t="shared" si="323"/>
        <v>17.558889356635415</v>
      </c>
      <c r="AJ354" s="4">
        <f t="shared" si="324"/>
        <v>-0.40660303769711864</v>
      </c>
      <c r="AK354" s="4">
        <f t="shared" si="325"/>
        <v>-23.296637997243611</v>
      </c>
      <c r="AL354" s="4">
        <f t="shared" si="326"/>
        <v>-1.17090861767673</v>
      </c>
      <c r="AM354" s="4">
        <f t="shared" si="327"/>
        <v>-1.17090861767673</v>
      </c>
      <c r="AN354" s="4">
        <f t="shared" si="328"/>
        <v>-4.6836344707069202</v>
      </c>
      <c r="AO354" s="4">
        <f t="shared" si="329"/>
        <v>-2.1663244261317232</v>
      </c>
      <c r="AP354" s="4">
        <f t="shared" si="330"/>
        <v>4</v>
      </c>
      <c r="AQ354" s="4">
        <f t="shared" si="331"/>
        <v>-0.68363447070692018</v>
      </c>
      <c r="AR354" s="4">
        <f t="shared" si="332"/>
        <v>11.988606092154885</v>
      </c>
      <c r="AS354" s="4">
        <f t="shared" si="333"/>
        <v>1.1393907845114626E-2</v>
      </c>
      <c r="AT354" s="4">
        <f t="shared" si="334"/>
        <v>2.9829180984909348E-3</v>
      </c>
      <c r="AU354" s="4">
        <f t="shared" si="335"/>
        <v>0.66264339751815549</v>
      </c>
      <c r="AV354" s="4">
        <f t="shared" si="336"/>
        <v>0.50154621768660013</v>
      </c>
      <c r="AW354" s="4">
        <f t="shared" si="337"/>
        <v>28.736481504191829</v>
      </c>
      <c r="AX354" s="4">
        <f t="shared" si="338"/>
        <v>-2.1599061153683334E-3</v>
      </c>
      <c r="AY354" s="4">
        <f t="shared" si="339"/>
        <v>-0.69127006169329652</v>
      </c>
      <c r="AZ354" s="4">
        <f t="shared" si="340"/>
        <v>-3.1384681162979415</v>
      </c>
      <c r="BA354" s="4">
        <f t="shared" si="341"/>
        <v>-179.82097720024566</v>
      </c>
      <c r="BB354" s="4">
        <f t="shared" si="342"/>
        <v>4.6910396503388627</v>
      </c>
      <c r="BC354" s="4">
        <f t="shared" si="343"/>
        <v>7.2975664418160227</v>
      </c>
      <c r="BD354" s="4">
        <f t="shared" si="344"/>
        <v>16.679645742493747</v>
      </c>
      <c r="BE354" s="4">
        <f t="shared" si="345"/>
        <v>59.890237353708912</v>
      </c>
      <c r="BF354" s="4">
        <f t="shared" si="346"/>
        <v>120.10976264629109</v>
      </c>
      <c r="BG354" s="4">
        <f t="shared" si="347"/>
        <v>239.89023735370893</v>
      </c>
    </row>
    <row r="355" spans="1:59" x14ac:dyDescent="0.2">
      <c r="A355" s="3">
        <f t="shared" si="350"/>
        <v>45642</v>
      </c>
      <c r="B355" s="1">
        <f t="shared" si="348"/>
        <v>2024</v>
      </c>
      <c r="C355" s="1">
        <f t="shared" si="351"/>
        <v>12</v>
      </c>
      <c r="D355" s="1">
        <f t="shared" si="352"/>
        <v>16</v>
      </c>
      <c r="E355" s="1">
        <v>12</v>
      </c>
      <c r="F355" s="1">
        <f t="shared" si="295"/>
        <v>2024</v>
      </c>
      <c r="G355" s="1">
        <f t="shared" si="296"/>
        <v>12</v>
      </c>
      <c r="H355" s="1">
        <f t="shared" si="297"/>
        <v>10</v>
      </c>
      <c r="I355" s="1">
        <f t="shared" si="298"/>
        <v>20</v>
      </c>
      <c r="J355" s="1">
        <f t="shared" si="299"/>
        <v>-13</v>
      </c>
      <c r="K355" s="4">
        <f t="shared" si="300"/>
        <v>9115.9166666666279</v>
      </c>
      <c r="L355" s="4">
        <f t="shared" si="301"/>
        <v>0.24958019621263869</v>
      </c>
      <c r="M355" s="4">
        <f t="shared" si="302"/>
        <v>235.53989633917809</v>
      </c>
      <c r="N355" s="4">
        <f t="shared" si="303"/>
        <v>15.702659755945206</v>
      </c>
      <c r="O355" s="4">
        <f t="shared" si="304"/>
        <v>17.635993089278539</v>
      </c>
      <c r="P355" s="4">
        <f t="shared" si="305"/>
        <v>17.702659755945206</v>
      </c>
      <c r="Q355" s="4">
        <f t="shared" si="306"/>
        <v>265.53989633917809</v>
      </c>
      <c r="R355" s="4">
        <f t="shared" si="307"/>
        <v>283.36228633356149</v>
      </c>
      <c r="S355" s="4">
        <f t="shared" si="308"/>
        <v>1.6698633792151495E-2</v>
      </c>
      <c r="T355" s="4">
        <f t="shared" si="309"/>
        <v>23.436046567449235</v>
      </c>
      <c r="U355" s="4">
        <f t="shared" si="349"/>
        <v>0.4090361762527045</v>
      </c>
      <c r="V355" s="4">
        <f t="shared" si="310"/>
        <v>-17.8223899943834</v>
      </c>
      <c r="W355" s="4">
        <f t="shared" si="311"/>
        <v>-0.31105938597648403</v>
      </c>
      <c r="X355" s="4">
        <f t="shared" si="312"/>
        <v>-0.31105938597648403</v>
      </c>
      <c r="Y355" s="4">
        <f t="shared" si="313"/>
        <v>-0.31625285457656488</v>
      </c>
      <c r="Z355" s="4">
        <f t="shared" si="314"/>
        <v>-0.3162527841620778</v>
      </c>
      <c r="AA355" s="4">
        <f t="shared" si="315"/>
        <v>-0.32148807885939301</v>
      </c>
      <c r="AB355" s="4">
        <f t="shared" si="316"/>
        <v>-18.419910082412205</v>
      </c>
      <c r="AC355" s="4">
        <f t="shared" si="317"/>
        <v>264.94237625114926</v>
      </c>
      <c r="AD355" s="4">
        <f t="shared" si="318"/>
        <v>4.6241167936401855</v>
      </c>
      <c r="AE355" s="4">
        <f t="shared" si="319"/>
        <v>-0.59752008802882983</v>
      </c>
      <c r="AF355" s="4">
        <f t="shared" si="320"/>
        <v>-2.3900803521153193</v>
      </c>
      <c r="AG355" s="4">
        <f t="shared" si="321"/>
        <v>4.6162268353296305</v>
      </c>
      <c r="AH355" s="4">
        <f t="shared" si="322"/>
        <v>264.49031493942027</v>
      </c>
      <c r="AI355" s="4">
        <f t="shared" si="323"/>
        <v>17.632687662628019</v>
      </c>
      <c r="AJ355" s="4">
        <f t="shared" si="324"/>
        <v>-0.40734903266798672</v>
      </c>
      <c r="AK355" s="4">
        <f t="shared" si="325"/>
        <v>-23.339380360612335</v>
      </c>
      <c r="AL355" s="4">
        <f t="shared" si="326"/>
        <v>-1.0495813997578125</v>
      </c>
      <c r="AM355" s="4">
        <f t="shared" si="327"/>
        <v>-1.0495813997578125</v>
      </c>
      <c r="AN355" s="4">
        <f t="shared" si="328"/>
        <v>-4.19832559903125</v>
      </c>
      <c r="AO355" s="4">
        <f t="shared" si="329"/>
        <v>-1.8082452469159307</v>
      </c>
      <c r="AP355" s="4">
        <f t="shared" si="330"/>
        <v>4</v>
      </c>
      <c r="AQ355" s="4">
        <f t="shared" si="331"/>
        <v>-0.19832559903125002</v>
      </c>
      <c r="AR355" s="4">
        <f t="shared" si="332"/>
        <v>11.99669457334948</v>
      </c>
      <c r="AS355" s="4">
        <f t="shared" si="333"/>
        <v>3.30542665052036E-3</v>
      </c>
      <c r="AT355" s="4">
        <f t="shared" si="334"/>
        <v>8.6535867352122327E-4</v>
      </c>
      <c r="AU355" s="4">
        <f t="shared" si="335"/>
        <v>0.66264339751815549</v>
      </c>
      <c r="AV355" s="4">
        <f t="shared" si="336"/>
        <v>0.50080358763633825</v>
      </c>
      <c r="AW355" s="4">
        <f t="shared" si="337"/>
        <v>28.693931936572238</v>
      </c>
      <c r="AX355" s="4">
        <f t="shared" si="338"/>
        <v>-6.2639839535209006E-4</v>
      </c>
      <c r="AY355" s="4">
        <f t="shared" si="339"/>
        <v>-0.69155444333008098</v>
      </c>
      <c r="AZ355" s="4">
        <f t="shared" si="340"/>
        <v>-3.1406868706393896</v>
      </c>
      <c r="BA355" s="4">
        <f t="shared" si="341"/>
        <v>-179.94810245978698</v>
      </c>
      <c r="BB355" s="4">
        <f t="shared" si="342"/>
        <v>4.6882397748109401</v>
      </c>
      <c r="BC355" s="4">
        <f t="shared" si="343"/>
        <v>7.3084547985385395</v>
      </c>
      <c r="BD355" s="4">
        <f t="shared" si="344"/>
        <v>16.684934348160418</v>
      </c>
      <c r="BE355" s="4">
        <f t="shared" si="345"/>
        <v>59.832666654053924</v>
      </c>
      <c r="BF355" s="4">
        <f t="shared" si="346"/>
        <v>120.16733334594608</v>
      </c>
      <c r="BG355" s="4">
        <f t="shared" si="347"/>
        <v>239.83266665405392</v>
      </c>
    </row>
    <row r="356" spans="1:59" x14ac:dyDescent="0.2">
      <c r="A356" s="3">
        <f t="shared" si="350"/>
        <v>45643</v>
      </c>
      <c r="B356" s="1">
        <f t="shared" si="348"/>
        <v>2024</v>
      </c>
      <c r="C356" s="1">
        <f t="shared" si="351"/>
        <v>12</v>
      </c>
      <c r="D356" s="1">
        <f t="shared" si="352"/>
        <v>17</v>
      </c>
      <c r="E356" s="1">
        <v>12</v>
      </c>
      <c r="F356" s="1">
        <f t="shared" si="295"/>
        <v>2024</v>
      </c>
      <c r="G356" s="1">
        <f t="shared" si="296"/>
        <v>12</v>
      </c>
      <c r="H356" s="1">
        <f t="shared" si="297"/>
        <v>10</v>
      </c>
      <c r="I356" s="1">
        <f t="shared" si="298"/>
        <v>20</v>
      </c>
      <c r="J356" s="1">
        <f t="shared" si="299"/>
        <v>-13</v>
      </c>
      <c r="K356" s="4">
        <f t="shared" si="300"/>
        <v>9116.9166666666279</v>
      </c>
      <c r="L356" s="4">
        <f t="shared" si="301"/>
        <v>0.24960757472051001</v>
      </c>
      <c r="M356" s="4">
        <f t="shared" si="302"/>
        <v>236.52554371068254</v>
      </c>
      <c r="N356" s="4">
        <f t="shared" si="303"/>
        <v>15.76836958071217</v>
      </c>
      <c r="O356" s="4">
        <f t="shared" si="304"/>
        <v>17.701702914045502</v>
      </c>
      <c r="P356" s="4">
        <f t="shared" si="305"/>
        <v>17.768369580712168</v>
      </c>
      <c r="Q356" s="4">
        <f t="shared" si="306"/>
        <v>266.52554371068254</v>
      </c>
      <c r="R356" s="4">
        <f t="shared" si="307"/>
        <v>283.36233287702487</v>
      </c>
      <c r="S356" s="4">
        <f t="shared" si="308"/>
        <v>1.6698632697011179E-2</v>
      </c>
      <c r="T356" s="4">
        <f t="shared" si="309"/>
        <v>23.436046211528634</v>
      </c>
      <c r="U356" s="4">
        <f t="shared" si="349"/>
        <v>0.40903617004071813</v>
      </c>
      <c r="V356" s="4">
        <f t="shared" si="310"/>
        <v>-16.836789166342328</v>
      </c>
      <c r="W356" s="4">
        <f t="shared" si="311"/>
        <v>-0.29385740641678487</v>
      </c>
      <c r="X356" s="4">
        <f t="shared" si="312"/>
        <v>-0.29385740641678487</v>
      </c>
      <c r="Y356" s="4">
        <f t="shared" si="313"/>
        <v>-0.2987726653938888</v>
      </c>
      <c r="Z356" s="4">
        <f t="shared" si="314"/>
        <v>-0.29877260569822872</v>
      </c>
      <c r="AA356" s="4">
        <f t="shared" si="315"/>
        <v>-0.30372767902638997</v>
      </c>
      <c r="AB356" s="4">
        <f t="shared" si="316"/>
        <v>-17.402314129516277</v>
      </c>
      <c r="AC356" s="4">
        <f t="shared" si="317"/>
        <v>265.96001874750857</v>
      </c>
      <c r="AD356" s="4">
        <f t="shared" si="318"/>
        <v>4.6418780058098701</v>
      </c>
      <c r="AE356" s="4">
        <f t="shared" si="319"/>
        <v>-0.56552496317397072</v>
      </c>
      <c r="AF356" s="4">
        <f t="shared" si="320"/>
        <v>-2.2620998526958829</v>
      </c>
      <c r="AG356" s="4">
        <f t="shared" si="321"/>
        <v>4.6355620617315578</v>
      </c>
      <c r="AH356" s="4">
        <f t="shared" si="322"/>
        <v>265.59814180818063</v>
      </c>
      <c r="AI356" s="4">
        <f t="shared" si="323"/>
        <v>17.70654278721204</v>
      </c>
      <c r="AJ356" s="4">
        <f t="shared" si="324"/>
        <v>-0.407959265815794</v>
      </c>
      <c r="AK356" s="4">
        <f t="shared" si="325"/>
        <v>-23.374344144500675</v>
      </c>
      <c r="AL356" s="4">
        <f t="shared" si="326"/>
        <v>-0.9274019025019129</v>
      </c>
      <c r="AM356" s="4">
        <f t="shared" si="327"/>
        <v>-0.9274019025019129</v>
      </c>
      <c r="AN356" s="4">
        <f t="shared" si="328"/>
        <v>-3.7096076100076516</v>
      </c>
      <c r="AO356" s="4">
        <f t="shared" si="329"/>
        <v>-1.4475077573117687</v>
      </c>
      <c r="AP356" s="4">
        <f t="shared" si="330"/>
        <v>4</v>
      </c>
      <c r="AQ356" s="4">
        <f t="shared" si="331"/>
        <v>0.2903923899923484</v>
      </c>
      <c r="AR356" s="4">
        <f t="shared" si="332"/>
        <v>12.004839873166539</v>
      </c>
      <c r="AS356" s="4">
        <f t="shared" si="333"/>
        <v>-4.8398731665386663E-3</v>
      </c>
      <c r="AT356" s="4">
        <f t="shared" si="334"/>
        <v>-1.2670758320253537E-3</v>
      </c>
      <c r="AU356" s="4">
        <f t="shared" si="335"/>
        <v>0.66264339751815549</v>
      </c>
      <c r="AV356" s="4">
        <f t="shared" si="336"/>
        <v>0.50019300143784096</v>
      </c>
      <c r="AW356" s="4">
        <f t="shared" si="337"/>
        <v>28.658947924369404</v>
      </c>
      <c r="AX356" s="4">
        <f t="shared" si="338"/>
        <v>9.1694351406639365E-4</v>
      </c>
      <c r="AY356" s="4">
        <f t="shared" si="339"/>
        <v>-0.69178510946933802</v>
      </c>
      <c r="AZ356" s="4">
        <f t="shared" si="340"/>
        <v>3.1402671798776125</v>
      </c>
      <c r="BA356" s="4">
        <f t="shared" si="341"/>
        <v>179.92405595043653</v>
      </c>
      <c r="BB356" s="4">
        <f t="shared" si="342"/>
        <v>4.6859475551630565</v>
      </c>
      <c r="BC356" s="4">
        <f t="shared" si="343"/>
        <v>7.3188923180034822</v>
      </c>
      <c r="BD356" s="4">
        <f t="shared" si="344"/>
        <v>16.690787428329596</v>
      </c>
      <c r="BE356" s="4">
        <f t="shared" si="345"/>
        <v>59.785561882157388</v>
      </c>
      <c r="BF356" s="4">
        <f t="shared" si="346"/>
        <v>120.2144381178426</v>
      </c>
      <c r="BG356" s="4">
        <f t="shared" si="347"/>
        <v>239.7855618821574</v>
      </c>
    </row>
    <row r="357" spans="1:59" x14ac:dyDescent="0.2">
      <c r="A357" s="3">
        <f t="shared" si="350"/>
        <v>45644</v>
      </c>
      <c r="B357" s="1">
        <f t="shared" si="348"/>
        <v>2024</v>
      </c>
      <c r="C357" s="1">
        <f t="shared" si="351"/>
        <v>12</v>
      </c>
      <c r="D357" s="1">
        <f t="shared" si="352"/>
        <v>18</v>
      </c>
      <c r="E357" s="1">
        <v>12</v>
      </c>
      <c r="F357" s="1">
        <f t="shared" si="295"/>
        <v>2024</v>
      </c>
      <c r="G357" s="1">
        <f t="shared" si="296"/>
        <v>12</v>
      </c>
      <c r="H357" s="1">
        <f t="shared" si="297"/>
        <v>10</v>
      </c>
      <c r="I357" s="1">
        <f t="shared" si="298"/>
        <v>20</v>
      </c>
      <c r="J357" s="1">
        <f t="shared" si="299"/>
        <v>-13</v>
      </c>
      <c r="K357" s="4">
        <f t="shared" si="300"/>
        <v>9117.9166666666279</v>
      </c>
      <c r="L357" s="4">
        <f t="shared" si="301"/>
        <v>0.24963495322838133</v>
      </c>
      <c r="M357" s="4">
        <f t="shared" si="302"/>
        <v>237.51119108265266</v>
      </c>
      <c r="N357" s="4">
        <f t="shared" si="303"/>
        <v>15.834079405510177</v>
      </c>
      <c r="O357" s="4">
        <f t="shared" si="304"/>
        <v>17.767412738843511</v>
      </c>
      <c r="P357" s="4">
        <f t="shared" si="305"/>
        <v>17.834079405510177</v>
      </c>
      <c r="Q357" s="4">
        <f t="shared" si="306"/>
        <v>267.51119108265266</v>
      </c>
      <c r="R357" s="4">
        <f t="shared" si="307"/>
        <v>283.36237942048825</v>
      </c>
      <c r="S357" s="4">
        <f t="shared" si="308"/>
        <v>1.6698631601870864E-2</v>
      </c>
      <c r="T357" s="4">
        <f t="shared" si="309"/>
        <v>23.436045855608029</v>
      </c>
      <c r="U357" s="4">
        <f t="shared" si="349"/>
        <v>0.4090361638287317</v>
      </c>
      <c r="V357" s="4">
        <f t="shared" si="310"/>
        <v>-15.851188337835595</v>
      </c>
      <c r="W357" s="4">
        <f t="shared" si="311"/>
        <v>-0.27665542684895839</v>
      </c>
      <c r="X357" s="4">
        <f t="shared" si="312"/>
        <v>-0.27665542684895839</v>
      </c>
      <c r="Y357" s="4">
        <f t="shared" si="313"/>
        <v>-0.28129095101817242</v>
      </c>
      <c r="Z357" s="4">
        <f t="shared" si="314"/>
        <v>-0.28129090094404624</v>
      </c>
      <c r="AA357" s="4">
        <f t="shared" si="315"/>
        <v>-0.28596417755106024</v>
      </c>
      <c r="AB357" s="4">
        <f t="shared" si="316"/>
        <v>-16.384540465605472</v>
      </c>
      <c r="AC357" s="4">
        <f t="shared" si="317"/>
        <v>266.97783895488277</v>
      </c>
      <c r="AD357" s="4">
        <f t="shared" si="318"/>
        <v>4.6596423196218808</v>
      </c>
      <c r="AE357" s="4">
        <f t="shared" si="319"/>
        <v>-0.53335212776988783</v>
      </c>
      <c r="AF357" s="4">
        <f t="shared" si="320"/>
        <v>-2.1334085110795513</v>
      </c>
      <c r="AG357" s="4">
        <f t="shared" si="321"/>
        <v>4.654909729370738</v>
      </c>
      <c r="AH357" s="4">
        <f t="shared" si="322"/>
        <v>266.70668150732752</v>
      </c>
      <c r="AI357" s="4">
        <f t="shared" si="323"/>
        <v>17.780445433821836</v>
      </c>
      <c r="AJ357" s="4">
        <f t="shared" si="324"/>
        <v>-0.40843335807260267</v>
      </c>
      <c r="AK357" s="4">
        <f t="shared" si="325"/>
        <v>-23.401507629915645</v>
      </c>
      <c r="AL357" s="4">
        <f t="shared" si="326"/>
        <v>-0.80450957532514167</v>
      </c>
      <c r="AM357" s="4">
        <f t="shared" si="327"/>
        <v>-0.80450957532514167</v>
      </c>
      <c r="AN357" s="4">
        <f t="shared" si="328"/>
        <v>-3.2180383013005667</v>
      </c>
      <c r="AO357" s="4">
        <f t="shared" si="329"/>
        <v>-1.0846297902210154</v>
      </c>
      <c r="AP357" s="4">
        <f t="shared" si="330"/>
        <v>4</v>
      </c>
      <c r="AQ357" s="4">
        <f t="shared" si="331"/>
        <v>0.78196169869943333</v>
      </c>
      <c r="AR357" s="4">
        <f t="shared" si="332"/>
        <v>12.013032694978325</v>
      </c>
      <c r="AS357" s="4">
        <f t="shared" si="333"/>
        <v>-1.3032694978324599E-2</v>
      </c>
      <c r="AT357" s="4">
        <f t="shared" si="334"/>
        <v>-3.4119515666984294E-3</v>
      </c>
      <c r="AU357" s="4">
        <f t="shared" si="335"/>
        <v>0.66264339751815549</v>
      </c>
      <c r="AV357" s="4">
        <f t="shared" si="336"/>
        <v>0.49971477308223639</v>
      </c>
      <c r="AW357" s="4">
        <f t="shared" si="337"/>
        <v>28.631547457949782</v>
      </c>
      <c r="AX357" s="4">
        <f t="shared" si="338"/>
        <v>2.4686132704617287E-3</v>
      </c>
      <c r="AY357" s="4">
        <f t="shared" si="339"/>
        <v>-0.69196205161749869</v>
      </c>
      <c r="AZ357" s="4">
        <f t="shared" si="340"/>
        <v>3.138025112867413</v>
      </c>
      <c r="BA357" s="4">
        <f t="shared" si="341"/>
        <v>179.79559497336658</v>
      </c>
      <c r="BB357" s="4">
        <f t="shared" si="342"/>
        <v>4.6841655466570193</v>
      </c>
      <c r="BC357" s="4">
        <f t="shared" si="343"/>
        <v>7.3288671483213053</v>
      </c>
      <c r="BD357" s="4">
        <f t="shared" si="344"/>
        <v>16.697198241635345</v>
      </c>
      <c r="BE357" s="4">
        <f t="shared" si="345"/>
        <v>59.748959028753617</v>
      </c>
      <c r="BF357" s="4">
        <f t="shared" si="346"/>
        <v>120.25104097124638</v>
      </c>
      <c r="BG357" s="4">
        <f t="shared" si="347"/>
        <v>239.74895902875363</v>
      </c>
    </row>
    <row r="358" spans="1:59" x14ac:dyDescent="0.2">
      <c r="A358" s="3">
        <f t="shared" si="350"/>
        <v>45645</v>
      </c>
      <c r="B358" s="1">
        <f t="shared" si="348"/>
        <v>2024</v>
      </c>
      <c r="C358" s="1">
        <f t="shared" si="351"/>
        <v>12</v>
      </c>
      <c r="D358" s="1">
        <f t="shared" si="352"/>
        <v>19</v>
      </c>
      <c r="E358" s="1">
        <v>12</v>
      </c>
      <c r="F358" s="1">
        <f t="shared" si="295"/>
        <v>2024</v>
      </c>
      <c r="G358" s="1">
        <f t="shared" si="296"/>
        <v>12</v>
      </c>
      <c r="H358" s="1">
        <f t="shared" si="297"/>
        <v>10</v>
      </c>
      <c r="I358" s="1">
        <f t="shared" si="298"/>
        <v>20</v>
      </c>
      <c r="J358" s="1">
        <f t="shared" si="299"/>
        <v>-13</v>
      </c>
      <c r="K358" s="4">
        <f t="shared" si="300"/>
        <v>9118.9166666666279</v>
      </c>
      <c r="L358" s="4">
        <f t="shared" si="301"/>
        <v>0.24966233173625266</v>
      </c>
      <c r="M358" s="4">
        <f t="shared" si="302"/>
        <v>238.49683845415711</v>
      </c>
      <c r="N358" s="4">
        <f t="shared" si="303"/>
        <v>15.899789230277142</v>
      </c>
      <c r="O358" s="4">
        <f t="shared" si="304"/>
        <v>17.833122563610473</v>
      </c>
      <c r="P358" s="4">
        <f t="shared" si="305"/>
        <v>17.899789230277143</v>
      </c>
      <c r="Q358" s="4">
        <f t="shared" si="306"/>
        <v>268.49683845415717</v>
      </c>
      <c r="R358" s="4">
        <f t="shared" si="307"/>
        <v>283.36242596395164</v>
      </c>
      <c r="S358" s="4">
        <f t="shared" si="308"/>
        <v>1.6698630506730549E-2</v>
      </c>
      <c r="T358" s="4">
        <f t="shared" si="309"/>
        <v>23.436045499687427</v>
      </c>
      <c r="U358" s="4">
        <f t="shared" si="349"/>
        <v>0.40903615761674533</v>
      </c>
      <c r="V358" s="4">
        <f t="shared" si="310"/>
        <v>-14.865587509794466</v>
      </c>
      <c r="W358" s="4">
        <f t="shared" si="311"/>
        <v>-0.25945344728925823</v>
      </c>
      <c r="X358" s="4">
        <f t="shared" si="312"/>
        <v>-0.25945344728925823</v>
      </c>
      <c r="Y358" s="4">
        <f t="shared" si="313"/>
        <v>-0.26380779791799303</v>
      </c>
      <c r="Z358" s="4">
        <f t="shared" si="314"/>
        <v>-0.26380775641307752</v>
      </c>
      <c r="AA358" s="4">
        <f t="shared" si="315"/>
        <v>-0.26819774997686097</v>
      </c>
      <c r="AB358" s="4">
        <f t="shared" si="316"/>
        <v>-15.366599148579006</v>
      </c>
      <c r="AC358" s="4">
        <f t="shared" si="317"/>
        <v>267.99582681537265</v>
      </c>
      <c r="AD358" s="4">
        <f t="shared" si="318"/>
        <v>4.6774095595327623</v>
      </c>
      <c r="AE358" s="4">
        <f t="shared" si="319"/>
        <v>-0.50101163878451871</v>
      </c>
      <c r="AF358" s="4">
        <f t="shared" si="320"/>
        <v>-2.0040465551380748</v>
      </c>
      <c r="AG358" s="4">
        <f t="shared" si="321"/>
        <v>4.6742673826068897</v>
      </c>
      <c r="AH358" s="4">
        <f t="shared" si="322"/>
        <v>267.81579333903676</v>
      </c>
      <c r="AI358" s="4">
        <f t="shared" si="323"/>
        <v>17.85438622260245</v>
      </c>
      <c r="AJ358" s="4">
        <f t="shared" si="324"/>
        <v>-0.40877100199398186</v>
      </c>
      <c r="AK358" s="4">
        <f t="shared" si="325"/>
        <v>-23.420853201588919</v>
      </c>
      <c r="AL358" s="4">
        <f t="shared" si="326"/>
        <v>-0.68104511512041199</v>
      </c>
      <c r="AM358" s="4">
        <f t="shared" si="327"/>
        <v>-0.68104511512041199</v>
      </c>
      <c r="AN358" s="4">
        <f t="shared" si="328"/>
        <v>-2.724180460481648</v>
      </c>
      <c r="AO358" s="4">
        <f t="shared" si="329"/>
        <v>-0.72013390534357313</v>
      </c>
      <c r="AP358" s="4">
        <f t="shared" si="330"/>
        <v>4</v>
      </c>
      <c r="AQ358" s="4">
        <f t="shared" si="331"/>
        <v>1.275819539518352</v>
      </c>
      <c r="AR358" s="4">
        <f t="shared" si="332"/>
        <v>12.021263658991973</v>
      </c>
      <c r="AS358" s="4">
        <f t="shared" si="333"/>
        <v>-2.1263658991976797E-2</v>
      </c>
      <c r="AT358" s="4">
        <f t="shared" si="334"/>
        <v>-5.5668129064694047E-3</v>
      </c>
      <c r="AU358" s="4">
        <f t="shared" si="335"/>
        <v>0.66264339751815549</v>
      </c>
      <c r="AV358" s="4">
        <f t="shared" si="336"/>
        <v>0.49936915896573264</v>
      </c>
      <c r="AW358" s="4">
        <f t="shared" si="337"/>
        <v>28.611745227733973</v>
      </c>
      <c r="AX358" s="4">
        <f t="shared" si="338"/>
        <v>4.0270955786196978E-3</v>
      </c>
      <c r="AY358" s="4">
        <f t="shared" si="339"/>
        <v>-0.69208525895524475</v>
      </c>
      <c r="AZ358" s="4">
        <f t="shared" si="340"/>
        <v>3.1357739338911998</v>
      </c>
      <c r="BA358" s="4">
        <f t="shared" si="341"/>
        <v>179.66661191910097</v>
      </c>
      <c r="BB358" s="4">
        <f t="shared" si="342"/>
        <v>4.6828957896181063</v>
      </c>
      <c r="BC358" s="4">
        <f t="shared" si="343"/>
        <v>7.338367869373867</v>
      </c>
      <c r="BD358" s="4">
        <f t="shared" si="344"/>
        <v>16.704159448610078</v>
      </c>
      <c r="BE358" s="4">
        <f t="shared" si="345"/>
        <v>59.722887094333231</v>
      </c>
      <c r="BF358" s="4">
        <f t="shared" si="346"/>
        <v>120.27711290566677</v>
      </c>
      <c r="BG358" s="4">
        <f t="shared" si="347"/>
        <v>239.72288709433323</v>
      </c>
    </row>
    <row r="359" spans="1:59" x14ac:dyDescent="0.2">
      <c r="A359" s="3">
        <f t="shared" si="350"/>
        <v>45646</v>
      </c>
      <c r="B359" s="1">
        <f t="shared" si="348"/>
        <v>2024</v>
      </c>
      <c r="C359" s="1">
        <f t="shared" si="351"/>
        <v>12</v>
      </c>
      <c r="D359" s="1">
        <f t="shared" si="352"/>
        <v>20</v>
      </c>
      <c r="E359" s="1">
        <v>12</v>
      </c>
      <c r="F359" s="1">
        <f t="shared" si="295"/>
        <v>2024</v>
      </c>
      <c r="G359" s="1">
        <f t="shared" si="296"/>
        <v>12</v>
      </c>
      <c r="H359" s="1">
        <f t="shared" si="297"/>
        <v>10</v>
      </c>
      <c r="I359" s="1">
        <f t="shared" si="298"/>
        <v>20</v>
      </c>
      <c r="J359" s="1">
        <f t="shared" si="299"/>
        <v>-13</v>
      </c>
      <c r="K359" s="4">
        <f t="shared" si="300"/>
        <v>9119.9166666666279</v>
      </c>
      <c r="L359" s="4">
        <f t="shared" si="301"/>
        <v>0.24968971024412395</v>
      </c>
      <c r="M359" s="4">
        <f t="shared" si="302"/>
        <v>239.48248582519591</v>
      </c>
      <c r="N359" s="4">
        <f t="shared" si="303"/>
        <v>15.96549905501306</v>
      </c>
      <c r="O359" s="4">
        <f t="shared" si="304"/>
        <v>17.898832388346392</v>
      </c>
      <c r="P359" s="4">
        <f t="shared" si="305"/>
        <v>17.965499055013062</v>
      </c>
      <c r="Q359" s="4">
        <f t="shared" si="306"/>
        <v>269.48248582519591</v>
      </c>
      <c r="R359" s="4">
        <f t="shared" si="307"/>
        <v>283.36247250741502</v>
      </c>
      <c r="S359" s="4">
        <f t="shared" si="308"/>
        <v>1.6698629411590234E-2</v>
      </c>
      <c r="T359" s="4">
        <f t="shared" si="309"/>
        <v>23.436045143766826</v>
      </c>
      <c r="U359" s="4">
        <f t="shared" si="349"/>
        <v>0.40903615140475896</v>
      </c>
      <c r="V359" s="4">
        <f t="shared" si="310"/>
        <v>-13.879986682219112</v>
      </c>
      <c r="W359" s="4">
        <f t="shared" si="311"/>
        <v>-0.24225146773768738</v>
      </c>
      <c r="X359" s="4">
        <f t="shared" si="312"/>
        <v>-0.24225146773768738</v>
      </c>
      <c r="Y359" s="4">
        <f t="shared" si="313"/>
        <v>-0.2463232930537034</v>
      </c>
      <c r="Z359" s="4">
        <f t="shared" si="314"/>
        <v>-0.24632325911396494</v>
      </c>
      <c r="AA359" s="4">
        <f t="shared" si="315"/>
        <v>-0.25042857291377968</v>
      </c>
      <c r="AB359" s="4">
        <f t="shared" si="316"/>
        <v>-14.348500297443781</v>
      </c>
      <c r="AC359" s="4">
        <f t="shared" si="317"/>
        <v>269.01397220997126</v>
      </c>
      <c r="AD359" s="4">
        <f t="shared" si="318"/>
        <v>4.6951795489325248</v>
      </c>
      <c r="AE359" s="4">
        <f t="shared" si="319"/>
        <v>-0.4685136152246514</v>
      </c>
      <c r="AF359" s="4">
        <f t="shared" si="320"/>
        <v>-1.8740544608986056</v>
      </c>
      <c r="AG359" s="4">
        <f t="shared" si="321"/>
        <v>4.6936325487408821</v>
      </c>
      <c r="AH359" s="4">
        <f t="shared" si="322"/>
        <v>268.92533562808421</v>
      </c>
      <c r="AI359" s="4">
        <f t="shared" si="323"/>
        <v>17.928355708538948</v>
      </c>
      <c r="AJ359" s="4">
        <f t="shared" si="324"/>
        <v>-0.40897196232856592</v>
      </c>
      <c r="AK359" s="4">
        <f t="shared" si="325"/>
        <v>-23.432367380610124</v>
      </c>
      <c r="AL359" s="4">
        <f t="shared" si="326"/>
        <v>-0.55715019711169589</v>
      </c>
      <c r="AM359" s="4">
        <f t="shared" si="327"/>
        <v>-0.55715019711169589</v>
      </c>
      <c r="AN359" s="4">
        <f t="shared" si="328"/>
        <v>-2.2286007884467836</v>
      </c>
      <c r="AO359" s="4">
        <f t="shared" si="329"/>
        <v>-0.35454632754817794</v>
      </c>
      <c r="AP359" s="4">
        <f t="shared" si="330"/>
        <v>4</v>
      </c>
      <c r="AQ359" s="4">
        <f t="shared" si="331"/>
        <v>1.7713992115532164</v>
      </c>
      <c r="AR359" s="4">
        <f t="shared" si="332"/>
        <v>12.029523320192554</v>
      </c>
      <c r="AS359" s="4">
        <f t="shared" si="333"/>
        <v>-2.9523320192556213E-2</v>
      </c>
      <c r="AT359" s="4">
        <f t="shared" si="334"/>
        <v>-7.7291871522094831E-3</v>
      </c>
      <c r="AU359" s="4">
        <f t="shared" si="335"/>
        <v>0.66264339751815549</v>
      </c>
      <c r="AV359" s="4">
        <f t="shared" si="336"/>
        <v>0.49915635759506927</v>
      </c>
      <c r="AW359" s="4">
        <f t="shared" si="337"/>
        <v>28.599552607320362</v>
      </c>
      <c r="AX359" s="4">
        <f t="shared" si="338"/>
        <v>5.590867993029389E-3</v>
      </c>
      <c r="AY359" s="4">
        <f t="shared" si="339"/>
        <v>-0.69215471827355901</v>
      </c>
      <c r="AZ359" s="4">
        <f t="shared" si="340"/>
        <v>3.1335153462237333</v>
      </c>
      <c r="BA359" s="4">
        <f t="shared" si="341"/>
        <v>179.53720437809483</v>
      </c>
      <c r="BB359" s="4">
        <f t="shared" si="342"/>
        <v>4.6821398019596323</v>
      </c>
      <c r="BC359" s="4">
        <f t="shared" si="343"/>
        <v>7.3473835182329221</v>
      </c>
      <c r="BD359" s="4">
        <f t="shared" si="344"/>
        <v>16.711663122152189</v>
      </c>
      <c r="BE359" s="4">
        <f t="shared" si="345"/>
        <v>59.707368012544045</v>
      </c>
      <c r="BF359" s="4">
        <f t="shared" si="346"/>
        <v>120.29263198745596</v>
      </c>
      <c r="BG359" s="4">
        <f t="shared" si="347"/>
        <v>239.70736801254404</v>
      </c>
    </row>
    <row r="360" spans="1:59" x14ac:dyDescent="0.2">
      <c r="A360" s="3">
        <f t="shared" si="350"/>
        <v>45647</v>
      </c>
      <c r="B360" s="1">
        <f t="shared" si="348"/>
        <v>2024</v>
      </c>
      <c r="C360" s="1">
        <f t="shared" si="351"/>
        <v>12</v>
      </c>
      <c r="D360" s="1">
        <f t="shared" si="352"/>
        <v>21</v>
      </c>
      <c r="E360" s="1">
        <v>12</v>
      </c>
      <c r="F360" s="1">
        <f t="shared" si="295"/>
        <v>2024</v>
      </c>
      <c r="G360" s="1">
        <f t="shared" si="296"/>
        <v>12</v>
      </c>
      <c r="H360" s="1">
        <f t="shared" si="297"/>
        <v>10</v>
      </c>
      <c r="I360" s="1">
        <f t="shared" si="298"/>
        <v>20</v>
      </c>
      <c r="J360" s="1">
        <f t="shared" si="299"/>
        <v>-13</v>
      </c>
      <c r="K360" s="4">
        <f t="shared" si="300"/>
        <v>9120.9166666666279</v>
      </c>
      <c r="L360" s="4">
        <f t="shared" si="301"/>
        <v>0.24971708875199528</v>
      </c>
      <c r="M360" s="4">
        <f t="shared" si="302"/>
        <v>240.46813319716603</v>
      </c>
      <c r="N360" s="4">
        <f t="shared" si="303"/>
        <v>16.031208879811068</v>
      </c>
      <c r="O360" s="4">
        <f t="shared" si="304"/>
        <v>17.964542213144401</v>
      </c>
      <c r="P360" s="4">
        <f t="shared" si="305"/>
        <v>18.031208879811068</v>
      </c>
      <c r="Q360" s="4">
        <f t="shared" si="306"/>
        <v>270.46813319716603</v>
      </c>
      <c r="R360" s="4">
        <f t="shared" si="307"/>
        <v>283.3625190508784</v>
      </c>
      <c r="S360" s="4">
        <f t="shared" si="308"/>
        <v>1.6698628316449918E-2</v>
      </c>
      <c r="T360" s="4">
        <f t="shared" si="309"/>
        <v>23.436044787846225</v>
      </c>
      <c r="U360" s="4">
        <f t="shared" si="349"/>
        <v>0.40903614519277259</v>
      </c>
      <c r="V360" s="4">
        <f t="shared" si="310"/>
        <v>-12.894385853712379</v>
      </c>
      <c r="W360" s="4">
        <f t="shared" si="311"/>
        <v>-0.2250494881698609</v>
      </c>
      <c r="X360" s="4">
        <f t="shared" si="312"/>
        <v>-0.2250494881698609</v>
      </c>
      <c r="Y360" s="4">
        <f t="shared" si="313"/>
        <v>-0.22883752383881981</v>
      </c>
      <c r="Z360" s="4">
        <f t="shared" si="314"/>
        <v>-0.2288374965116782</v>
      </c>
      <c r="AA360" s="4">
        <f t="shared" si="315"/>
        <v>-0.23265682396562806</v>
      </c>
      <c r="AB360" s="4">
        <f t="shared" si="316"/>
        <v>-13.330254088148633</v>
      </c>
      <c r="AC360" s="4">
        <f t="shared" si="317"/>
        <v>270.03226496272976</v>
      </c>
      <c r="AD360" s="4">
        <f t="shared" si="318"/>
        <v>4.7129521102173575</v>
      </c>
      <c r="AE360" s="4">
        <f t="shared" si="319"/>
        <v>-0.43586823443627054</v>
      </c>
      <c r="AF360" s="4">
        <f t="shared" si="320"/>
        <v>-1.7434729377450822</v>
      </c>
      <c r="AG360" s="4">
        <f t="shared" si="321"/>
        <v>4.7130027427816819</v>
      </c>
      <c r="AH360" s="4">
        <f t="shared" si="322"/>
        <v>270.03516599497146</v>
      </c>
      <c r="AI360" s="4">
        <f t="shared" si="323"/>
        <v>18.002344399664764</v>
      </c>
      <c r="AJ360" s="4">
        <f t="shared" si="324"/>
        <v>-0.40903607646031298</v>
      </c>
      <c r="AK360" s="4">
        <f t="shared" si="325"/>
        <v>-23.436040849766375</v>
      </c>
      <c r="AL360" s="4">
        <f t="shared" si="326"/>
        <v>-0.4329672021945612</v>
      </c>
      <c r="AM360" s="4">
        <f t="shared" si="327"/>
        <v>-0.4329672021945612</v>
      </c>
      <c r="AN360" s="4">
        <f t="shared" si="328"/>
        <v>-1.7318688087782448</v>
      </c>
      <c r="AO360" s="4">
        <f t="shared" si="329"/>
        <v>1.1604128966837379E-2</v>
      </c>
      <c r="AP360" s="4">
        <f t="shared" si="330"/>
        <v>4</v>
      </c>
      <c r="AQ360" s="4">
        <f t="shared" si="331"/>
        <v>2.2681311912217552</v>
      </c>
      <c r="AR360" s="4">
        <f t="shared" si="332"/>
        <v>12.037802186520363</v>
      </c>
      <c r="AS360" s="4">
        <f t="shared" si="333"/>
        <v>-3.7802186520362824E-2</v>
      </c>
      <c r="AT360" s="4">
        <f t="shared" si="334"/>
        <v>-9.896589288500247E-3</v>
      </c>
      <c r="AU360" s="4">
        <f t="shared" si="335"/>
        <v>0.66264339751815549</v>
      </c>
      <c r="AV360" s="4">
        <f t="shared" si="336"/>
        <v>0.49907650935557757</v>
      </c>
      <c r="AW360" s="4">
        <f t="shared" si="337"/>
        <v>28.594977640195939</v>
      </c>
      <c r="AX360" s="4">
        <f t="shared" si="338"/>
        <v>7.1584027274285891E-3</v>
      </c>
      <c r="AY360" s="4">
        <f t="shared" si="339"/>
        <v>-0.69217041393383649</v>
      </c>
      <c r="AZ360" s="4">
        <f t="shared" si="340"/>
        <v>3.1312510565094755</v>
      </c>
      <c r="BA360" s="4">
        <f t="shared" si="341"/>
        <v>179.40747013387298</v>
      </c>
      <c r="BB360" s="4">
        <f t="shared" si="342"/>
        <v>4.6818985735883132</v>
      </c>
      <c r="BC360" s="4">
        <f t="shared" si="343"/>
        <v>7.3559036129320496</v>
      </c>
      <c r="BD360" s="4">
        <f t="shared" si="344"/>
        <v>16.719700760108676</v>
      </c>
      <c r="BE360" s="4">
        <f t="shared" si="345"/>
        <v>59.702416592005335</v>
      </c>
      <c r="BF360" s="4">
        <f t="shared" si="346"/>
        <v>120.29758340799467</v>
      </c>
      <c r="BG360" s="4">
        <f t="shared" si="347"/>
        <v>239.70241659200533</v>
      </c>
    </row>
    <row r="361" spans="1:59" x14ac:dyDescent="0.2">
      <c r="A361" s="3">
        <f t="shared" si="350"/>
        <v>45648</v>
      </c>
      <c r="B361" s="1">
        <f t="shared" si="348"/>
        <v>2024</v>
      </c>
      <c r="C361" s="1">
        <f t="shared" si="351"/>
        <v>12</v>
      </c>
      <c r="D361" s="1">
        <f t="shared" si="352"/>
        <v>22</v>
      </c>
      <c r="E361" s="1">
        <v>12</v>
      </c>
      <c r="F361" s="1">
        <f t="shared" si="295"/>
        <v>2024</v>
      </c>
      <c r="G361" s="1">
        <f t="shared" si="296"/>
        <v>12</v>
      </c>
      <c r="H361" s="1">
        <f t="shared" si="297"/>
        <v>10</v>
      </c>
      <c r="I361" s="1">
        <f t="shared" si="298"/>
        <v>20</v>
      </c>
      <c r="J361" s="1">
        <f t="shared" si="299"/>
        <v>-13</v>
      </c>
      <c r="K361" s="4">
        <f t="shared" si="300"/>
        <v>9121.9166666666279</v>
      </c>
      <c r="L361" s="4">
        <f t="shared" si="301"/>
        <v>0.2497444672598666</v>
      </c>
      <c r="M361" s="4">
        <f t="shared" si="302"/>
        <v>241.45378056867048</v>
      </c>
      <c r="N361" s="4">
        <f t="shared" si="303"/>
        <v>16.096918704578034</v>
      </c>
      <c r="O361" s="4">
        <f t="shared" si="304"/>
        <v>18.030252037911367</v>
      </c>
      <c r="P361" s="4">
        <f t="shared" si="305"/>
        <v>18.096918704578034</v>
      </c>
      <c r="Q361" s="4">
        <f t="shared" si="306"/>
        <v>271.45378056867048</v>
      </c>
      <c r="R361" s="4">
        <f t="shared" si="307"/>
        <v>283.36256559434179</v>
      </c>
      <c r="S361" s="4">
        <f t="shared" si="308"/>
        <v>1.6698627221309603E-2</v>
      </c>
      <c r="T361" s="4">
        <f t="shared" si="309"/>
        <v>23.43604443192562</v>
      </c>
      <c r="U361" s="4">
        <f t="shared" si="349"/>
        <v>0.40903613898078611</v>
      </c>
      <c r="V361" s="4">
        <f t="shared" si="310"/>
        <v>-11.908785025671307</v>
      </c>
      <c r="W361" s="4">
        <f t="shared" si="311"/>
        <v>-0.20784750861016174</v>
      </c>
      <c r="X361" s="4">
        <f t="shared" si="312"/>
        <v>-0.20784750861016174</v>
      </c>
      <c r="Y361" s="4">
        <f t="shared" si="313"/>
        <v>-0.21135057818380854</v>
      </c>
      <c r="Z361" s="4">
        <f t="shared" si="314"/>
        <v>-0.21135055657113574</v>
      </c>
      <c r="AA361" s="4">
        <f t="shared" si="315"/>
        <v>-0.21488268174075298</v>
      </c>
      <c r="AB361" s="4">
        <f t="shared" si="316"/>
        <v>-12.311870754198024</v>
      </c>
      <c r="AC361" s="4">
        <f t="shared" si="317"/>
        <v>271.05069484014376</v>
      </c>
      <c r="AD361" s="4">
        <f t="shared" si="318"/>
        <v>4.7307270647789137</v>
      </c>
      <c r="AE361" s="4">
        <f t="shared" si="319"/>
        <v>-0.40308572852671887</v>
      </c>
      <c r="AF361" s="4">
        <f t="shared" si="320"/>
        <v>-1.6123429141068755</v>
      </c>
      <c r="AG361" s="4">
        <f t="shared" si="321"/>
        <v>4.7323754721698785</v>
      </c>
      <c r="AH361" s="4">
        <f t="shared" si="322"/>
        <v>271.14514162656423</v>
      </c>
      <c r="AI361" s="4">
        <f t="shared" si="323"/>
        <v>18.076342775104283</v>
      </c>
      <c r="AJ361" s="4">
        <f t="shared" si="324"/>
        <v>-0.4089632547241322</v>
      </c>
      <c r="AK361" s="4">
        <f t="shared" si="325"/>
        <v>-23.431868471626402</v>
      </c>
      <c r="AL361" s="4">
        <f t="shared" si="326"/>
        <v>-0.30863894210625631</v>
      </c>
      <c r="AM361" s="4">
        <f t="shared" si="327"/>
        <v>-0.30863894210625631</v>
      </c>
      <c r="AN361" s="4">
        <f t="shared" si="328"/>
        <v>-1.2345557684250252</v>
      </c>
      <c r="AO361" s="4">
        <f t="shared" si="329"/>
        <v>0.37778714568185023</v>
      </c>
      <c r="AP361" s="4">
        <f t="shared" si="330"/>
        <v>4</v>
      </c>
      <c r="AQ361" s="4">
        <f t="shared" si="331"/>
        <v>2.7654442315749748</v>
      </c>
      <c r="AR361" s="4">
        <f t="shared" si="332"/>
        <v>12.046090737192916</v>
      </c>
      <c r="AS361" s="4">
        <f t="shared" si="333"/>
        <v>-4.6090737192916009E-2</v>
      </c>
      <c r="AT361" s="4">
        <f t="shared" si="334"/>
        <v>-1.2066526780316899E-2</v>
      </c>
      <c r="AU361" s="4">
        <f t="shared" si="335"/>
        <v>0.66264339751815549</v>
      </c>
      <c r="AV361" s="4">
        <f t="shared" si="336"/>
        <v>0.49912969633999027</v>
      </c>
      <c r="AW361" s="4">
        <f t="shared" si="337"/>
        <v>28.598025029927815</v>
      </c>
      <c r="AX361" s="4">
        <f t="shared" si="338"/>
        <v>8.728168465096546E-3</v>
      </c>
      <c r="AY361" s="4">
        <f t="shared" si="339"/>
        <v>-0.69213232785321188</v>
      </c>
      <c r="AZ361" s="4">
        <f t="shared" si="340"/>
        <v>3.1289827732394415</v>
      </c>
      <c r="BA361" s="4">
        <f t="shared" si="341"/>
        <v>179.2775070757599</v>
      </c>
      <c r="BB361" s="4">
        <f t="shared" si="342"/>
        <v>4.6821725627224282</v>
      </c>
      <c r="BC361" s="4">
        <f t="shared" si="343"/>
        <v>7.3639181744704878</v>
      </c>
      <c r="BD361" s="4">
        <f t="shared" si="344"/>
        <v>16.728263299915344</v>
      </c>
      <c r="BE361" s="4">
        <f t="shared" si="345"/>
        <v>59.708040476702969</v>
      </c>
      <c r="BF361" s="4">
        <f t="shared" si="346"/>
        <v>120.29195952329704</v>
      </c>
      <c r="BG361" s="4">
        <f t="shared" si="347"/>
        <v>239.70804047670296</v>
      </c>
    </row>
    <row r="362" spans="1:59" x14ac:dyDescent="0.2">
      <c r="A362" s="3">
        <f t="shared" si="350"/>
        <v>45649</v>
      </c>
      <c r="B362" s="1">
        <f t="shared" si="348"/>
        <v>2024</v>
      </c>
      <c r="C362" s="1">
        <f t="shared" si="351"/>
        <v>12</v>
      </c>
      <c r="D362" s="1">
        <f t="shared" si="352"/>
        <v>23</v>
      </c>
      <c r="E362" s="1">
        <v>12</v>
      </c>
      <c r="F362" s="1">
        <f t="shared" si="295"/>
        <v>2024</v>
      </c>
      <c r="G362" s="1">
        <f t="shared" si="296"/>
        <v>12</v>
      </c>
      <c r="H362" s="1">
        <f t="shared" si="297"/>
        <v>10</v>
      </c>
      <c r="I362" s="1">
        <f t="shared" si="298"/>
        <v>20</v>
      </c>
      <c r="J362" s="1">
        <f t="shared" si="299"/>
        <v>-13</v>
      </c>
      <c r="K362" s="4">
        <f t="shared" si="300"/>
        <v>9122.9166666666279</v>
      </c>
      <c r="L362" s="4">
        <f t="shared" si="301"/>
        <v>0.24977184576773792</v>
      </c>
      <c r="M362" s="4">
        <f t="shared" si="302"/>
        <v>242.43942794017494</v>
      </c>
      <c r="N362" s="4">
        <f t="shared" si="303"/>
        <v>16.162628529344996</v>
      </c>
      <c r="O362" s="4">
        <f t="shared" si="304"/>
        <v>18.09596186267833</v>
      </c>
      <c r="P362" s="4">
        <f t="shared" si="305"/>
        <v>18.162628529344996</v>
      </c>
      <c r="Q362" s="4">
        <f t="shared" si="306"/>
        <v>272.43942794017494</v>
      </c>
      <c r="R362" s="4">
        <f t="shared" si="307"/>
        <v>283.36261213780512</v>
      </c>
      <c r="S362" s="4">
        <f t="shared" si="308"/>
        <v>1.6698626126169288E-2</v>
      </c>
      <c r="T362" s="4">
        <f t="shared" si="309"/>
        <v>23.436044076005018</v>
      </c>
      <c r="U362" s="4">
        <f t="shared" si="349"/>
        <v>0.40903613276879974</v>
      </c>
      <c r="V362" s="4">
        <f t="shared" si="310"/>
        <v>-10.923184197630178</v>
      </c>
      <c r="W362" s="4">
        <f t="shared" si="311"/>
        <v>-0.19064552905046159</v>
      </c>
      <c r="X362" s="4">
        <f t="shared" si="312"/>
        <v>-0.19064552905046159</v>
      </c>
      <c r="Y362" s="4">
        <f t="shared" si="313"/>
        <v>-0.19386254438266634</v>
      </c>
      <c r="Z362" s="4">
        <f t="shared" si="314"/>
        <v>-0.1938625276436107</v>
      </c>
      <c r="AA362" s="4">
        <f t="shared" si="315"/>
        <v>-0.19710632570265416</v>
      </c>
      <c r="AB362" s="4">
        <f t="shared" si="316"/>
        <v>-11.293360578093063</v>
      </c>
      <c r="AC362" s="4">
        <f t="shared" si="317"/>
        <v>272.06925155971203</v>
      </c>
      <c r="AD362" s="4">
        <f t="shared" si="318"/>
        <v>4.7485042331536924</v>
      </c>
      <c r="AE362" s="4">
        <f t="shared" si="319"/>
        <v>-0.37017638046290813</v>
      </c>
      <c r="AF362" s="4">
        <f t="shared" si="320"/>
        <v>-1.4807055218516325</v>
      </c>
      <c r="AG362" s="4">
        <f t="shared" si="321"/>
        <v>4.7517482417048367</v>
      </c>
      <c r="AH362" s="4">
        <f t="shared" si="322"/>
        <v>272.25511955839693</v>
      </c>
      <c r="AI362" s="4">
        <f t="shared" si="323"/>
        <v>18.150341303893128</v>
      </c>
      <c r="AJ362" s="4">
        <f t="shared" si="324"/>
        <v>-0.40875348059425126</v>
      </c>
      <c r="AK362" s="4">
        <f t="shared" si="325"/>
        <v>-23.419849299333194</v>
      </c>
      <c r="AL362" s="4">
        <f t="shared" si="326"/>
        <v>-0.18430838177800979</v>
      </c>
      <c r="AM362" s="4">
        <f t="shared" si="327"/>
        <v>-0.18430838177800979</v>
      </c>
      <c r="AN362" s="4">
        <f t="shared" si="328"/>
        <v>-0.73723352711203916</v>
      </c>
      <c r="AO362" s="4">
        <f t="shared" si="329"/>
        <v>0.74347199473959336</v>
      </c>
      <c r="AP362" s="4">
        <f t="shared" si="330"/>
        <v>4</v>
      </c>
      <c r="AQ362" s="4">
        <f t="shared" si="331"/>
        <v>3.2627664728879608</v>
      </c>
      <c r="AR362" s="4">
        <f t="shared" si="332"/>
        <v>12.054379441214799</v>
      </c>
      <c r="AS362" s="4">
        <f t="shared" si="333"/>
        <v>-5.4379441214798874E-2</v>
      </c>
      <c r="AT362" s="4">
        <f t="shared" si="334"/>
        <v>-1.423650441889418E-2</v>
      </c>
      <c r="AU362" s="4">
        <f t="shared" si="335"/>
        <v>0.66264339751815549</v>
      </c>
      <c r="AV362" s="4">
        <f t="shared" si="336"/>
        <v>0.4993159422375073</v>
      </c>
      <c r="AW362" s="4">
        <f t="shared" si="337"/>
        <v>28.608696133807168</v>
      </c>
      <c r="AX362" s="4">
        <f t="shared" si="338"/>
        <v>1.0298632188963486E-2</v>
      </c>
      <c r="AY362" s="4">
        <f t="shared" si="339"/>
        <v>-0.69204043951532013</v>
      </c>
      <c r="AZ362" s="4">
        <f t="shared" si="340"/>
        <v>3.1267122052005973</v>
      </c>
      <c r="BA362" s="4">
        <f t="shared" si="341"/>
        <v>179.14741311003684</v>
      </c>
      <c r="BB362" s="4">
        <f t="shared" si="342"/>
        <v>4.6829616941477017</v>
      </c>
      <c r="BC362" s="4">
        <f t="shared" si="343"/>
        <v>7.3714177470670972</v>
      </c>
      <c r="BD362" s="4">
        <f t="shared" si="344"/>
        <v>16.737341135362499</v>
      </c>
      <c r="BE362" s="4">
        <f t="shared" si="345"/>
        <v>59.724240125156349</v>
      </c>
      <c r="BF362" s="4">
        <f t="shared" si="346"/>
        <v>120.27575987484366</v>
      </c>
      <c r="BG362" s="4">
        <f t="shared" si="347"/>
        <v>239.72424012515634</v>
      </c>
    </row>
    <row r="363" spans="1:59" x14ac:dyDescent="0.2">
      <c r="A363" s="3">
        <f t="shared" si="350"/>
        <v>45650</v>
      </c>
      <c r="B363" s="1">
        <f t="shared" si="348"/>
        <v>2024</v>
      </c>
      <c r="C363" s="1">
        <f t="shared" si="351"/>
        <v>12</v>
      </c>
      <c r="D363" s="1">
        <f t="shared" si="352"/>
        <v>24</v>
      </c>
      <c r="E363" s="1">
        <v>12</v>
      </c>
      <c r="F363" s="1">
        <f t="shared" si="295"/>
        <v>2024</v>
      </c>
      <c r="G363" s="1">
        <f t="shared" si="296"/>
        <v>12</v>
      </c>
      <c r="H363" s="1">
        <f t="shared" si="297"/>
        <v>10</v>
      </c>
      <c r="I363" s="1">
        <f t="shared" si="298"/>
        <v>20</v>
      </c>
      <c r="J363" s="1">
        <f t="shared" si="299"/>
        <v>-13</v>
      </c>
      <c r="K363" s="4">
        <f t="shared" si="300"/>
        <v>9123.9166666666279</v>
      </c>
      <c r="L363" s="4">
        <f t="shared" si="301"/>
        <v>0.24979922427560924</v>
      </c>
      <c r="M363" s="4">
        <f t="shared" si="302"/>
        <v>243.42507531214505</v>
      </c>
      <c r="N363" s="4">
        <f t="shared" si="303"/>
        <v>16.228338354143002</v>
      </c>
      <c r="O363" s="4">
        <f t="shared" si="304"/>
        <v>18.161671687476336</v>
      </c>
      <c r="P363" s="4">
        <f t="shared" si="305"/>
        <v>18.228338354143002</v>
      </c>
      <c r="Q363" s="4">
        <f t="shared" si="306"/>
        <v>273.42507531214505</v>
      </c>
      <c r="R363" s="4">
        <f t="shared" si="307"/>
        <v>283.3626586812685</v>
      </c>
      <c r="S363" s="4">
        <f t="shared" si="308"/>
        <v>1.6698625031028973E-2</v>
      </c>
      <c r="T363" s="4">
        <f t="shared" si="309"/>
        <v>23.436043720084417</v>
      </c>
      <c r="U363" s="4">
        <f t="shared" si="349"/>
        <v>0.40903612655681337</v>
      </c>
      <c r="V363" s="4">
        <f t="shared" si="310"/>
        <v>-9.9375833691234448</v>
      </c>
      <c r="W363" s="4">
        <f t="shared" si="311"/>
        <v>-0.1734435494826351</v>
      </c>
      <c r="X363" s="4">
        <f t="shared" si="312"/>
        <v>-0.1734435494826351</v>
      </c>
      <c r="Y363" s="4">
        <f t="shared" si="313"/>
        <v>-0.1763735111149537</v>
      </c>
      <c r="Z363" s="4">
        <f t="shared" si="314"/>
        <v>-0.17637349846858219</v>
      </c>
      <c r="AA363" s="4">
        <f t="shared" si="315"/>
        <v>-0.17932793613764259</v>
      </c>
      <c r="AB363" s="4">
        <f t="shared" si="316"/>
        <v>-10.274733889478478</v>
      </c>
      <c r="AC363" s="4">
        <f t="shared" si="317"/>
        <v>273.08792479179004</v>
      </c>
      <c r="AD363" s="4">
        <f t="shared" si="318"/>
        <v>4.766283435055386</v>
      </c>
      <c r="AE363" s="4">
        <f t="shared" si="319"/>
        <v>-0.33715052035501003</v>
      </c>
      <c r="AF363" s="4">
        <f t="shared" si="320"/>
        <v>-1.3486020814200401</v>
      </c>
      <c r="AG363" s="4">
        <f t="shared" si="321"/>
        <v>4.7711185583547993</v>
      </c>
      <c r="AH363" s="4">
        <f t="shared" si="322"/>
        <v>273.36495695027179</v>
      </c>
      <c r="AI363" s="4">
        <f t="shared" si="323"/>
        <v>18.224330463351453</v>
      </c>
      <c r="AJ363" s="4">
        <f t="shared" si="324"/>
        <v>-0.40840681074242774</v>
      </c>
      <c r="AK363" s="4">
        <f t="shared" si="325"/>
        <v>-23.399986579939281</v>
      </c>
      <c r="AL363" s="4">
        <f t="shared" si="326"/>
        <v>-6.0118361873264803E-2</v>
      </c>
      <c r="AM363" s="4">
        <f t="shared" si="327"/>
        <v>-6.0118361873264803E-2</v>
      </c>
      <c r="AN363" s="4">
        <f t="shared" si="328"/>
        <v>-0.24047344749305921</v>
      </c>
      <c r="AO363" s="4">
        <f t="shared" si="329"/>
        <v>1.1081286339269809</v>
      </c>
      <c r="AP363" s="4">
        <f t="shared" si="330"/>
        <v>4</v>
      </c>
      <c r="AQ363" s="4">
        <f t="shared" si="331"/>
        <v>3.7595265525069408</v>
      </c>
      <c r="AR363" s="4">
        <f t="shared" si="332"/>
        <v>12.062658775875116</v>
      </c>
      <c r="AS363" s="4">
        <f t="shared" si="333"/>
        <v>-6.2658775875117811E-2</v>
      </c>
      <c r="AT363" s="4">
        <f t="shared" si="334"/>
        <v>-1.6404029164349958E-2</v>
      </c>
      <c r="AU363" s="4">
        <f t="shared" si="335"/>
        <v>0.66264339751815549</v>
      </c>
      <c r="AV363" s="4">
        <f t="shared" si="336"/>
        <v>0.49963521228575436</v>
      </c>
      <c r="AW363" s="4">
        <f t="shared" si="337"/>
        <v>28.626988960096661</v>
      </c>
      <c r="AX363" s="4">
        <f t="shared" si="338"/>
        <v>1.1868261004662463E-2</v>
      </c>
      <c r="AY363" s="4">
        <f t="shared" si="339"/>
        <v>-0.69189472600583146</v>
      </c>
      <c r="AZ363" s="4">
        <f t="shared" si="340"/>
        <v>3.1244410599363972</v>
      </c>
      <c r="BA363" s="4">
        <f t="shared" si="341"/>
        <v>179.01728607173703</v>
      </c>
      <c r="BB363" s="4">
        <f t="shared" si="342"/>
        <v>4.6842653594321257</v>
      </c>
      <c r="BC363" s="4">
        <f t="shared" si="343"/>
        <v>7.3783934164429903</v>
      </c>
      <c r="BD363" s="4">
        <f t="shared" si="344"/>
        <v>16.746924135307243</v>
      </c>
      <c r="BE363" s="4">
        <f t="shared" si="345"/>
        <v>59.751008808645281</v>
      </c>
      <c r="BF363" s="4">
        <f t="shared" si="346"/>
        <v>120.24899119135472</v>
      </c>
      <c r="BG363" s="4">
        <f t="shared" si="347"/>
        <v>239.75100880864528</v>
      </c>
    </row>
    <row r="364" spans="1:59" x14ac:dyDescent="0.2">
      <c r="A364" s="3">
        <f t="shared" si="350"/>
        <v>45651</v>
      </c>
      <c r="B364" s="1">
        <f t="shared" si="348"/>
        <v>2024</v>
      </c>
      <c r="C364" s="1">
        <f t="shared" si="351"/>
        <v>12</v>
      </c>
      <c r="D364" s="1">
        <f t="shared" si="352"/>
        <v>25</v>
      </c>
      <c r="E364" s="1">
        <v>12</v>
      </c>
      <c r="F364" s="1">
        <f t="shared" si="295"/>
        <v>2024</v>
      </c>
      <c r="G364" s="1">
        <f t="shared" si="296"/>
        <v>12</v>
      </c>
      <c r="H364" s="1">
        <f t="shared" si="297"/>
        <v>10</v>
      </c>
      <c r="I364" s="1">
        <f t="shared" si="298"/>
        <v>20</v>
      </c>
      <c r="J364" s="1">
        <f t="shared" si="299"/>
        <v>-13</v>
      </c>
      <c r="K364" s="4">
        <f t="shared" si="300"/>
        <v>9124.9166666666279</v>
      </c>
      <c r="L364" s="4">
        <f t="shared" si="301"/>
        <v>0.24982660278348057</v>
      </c>
      <c r="M364" s="4">
        <f t="shared" si="302"/>
        <v>244.41072268318385</v>
      </c>
      <c r="N364" s="4">
        <f t="shared" si="303"/>
        <v>16.294048178878924</v>
      </c>
      <c r="O364" s="4">
        <f t="shared" si="304"/>
        <v>18.227381512212258</v>
      </c>
      <c r="P364" s="4">
        <f t="shared" si="305"/>
        <v>18.294048178878924</v>
      </c>
      <c r="Q364" s="4">
        <f t="shared" si="306"/>
        <v>274.41072268318385</v>
      </c>
      <c r="R364" s="4">
        <f t="shared" si="307"/>
        <v>283.36270522473188</v>
      </c>
      <c r="S364" s="4">
        <f t="shared" si="308"/>
        <v>1.6698623935888661E-2</v>
      </c>
      <c r="T364" s="4">
        <f t="shared" si="309"/>
        <v>23.436043364163815</v>
      </c>
      <c r="U364" s="4">
        <f t="shared" si="349"/>
        <v>0.409036120344827</v>
      </c>
      <c r="V364" s="4">
        <f t="shared" si="310"/>
        <v>-8.9519825415480341</v>
      </c>
      <c r="W364" s="4">
        <f t="shared" si="311"/>
        <v>-0.15624156993106328</v>
      </c>
      <c r="X364" s="4">
        <f t="shared" si="312"/>
        <v>-0.15624156993106328</v>
      </c>
      <c r="Y364" s="4">
        <f t="shared" si="313"/>
        <v>-0.15888356744763305</v>
      </c>
      <c r="Z364" s="4">
        <f t="shared" si="314"/>
        <v>-0.15888355817538316</v>
      </c>
      <c r="AA364" s="4">
        <f t="shared" si="315"/>
        <v>-0.16154769412203676</v>
      </c>
      <c r="AB364" s="4">
        <f t="shared" si="316"/>
        <v>-9.2560010632630831</v>
      </c>
      <c r="AC364" s="4">
        <f t="shared" si="317"/>
        <v>274.10670416146883</v>
      </c>
      <c r="AD364" s="4">
        <f t="shared" si="318"/>
        <v>4.7840644894076734</v>
      </c>
      <c r="AE364" s="4">
        <f t="shared" si="319"/>
        <v>-0.30401852171502242</v>
      </c>
      <c r="AF364" s="4">
        <f t="shared" si="320"/>
        <v>-1.2160740868600897</v>
      </c>
      <c r="AG364" s="4">
        <f t="shared" si="321"/>
        <v>4.7904839360592879</v>
      </c>
      <c r="AH364" s="4">
        <f t="shared" si="322"/>
        <v>274.47451136141569</v>
      </c>
      <c r="AI364" s="4">
        <f t="shared" si="323"/>
        <v>18.298300757427715</v>
      </c>
      <c r="AJ364" s="4">
        <f t="shared" si="324"/>
        <v>-0.40792337496852099</v>
      </c>
      <c r="AK364" s="4">
        <f t="shared" si="325"/>
        <v>-23.372287750428782</v>
      </c>
      <c r="AL364" s="4">
        <f t="shared" si="326"/>
        <v>6.3788678231844642E-2</v>
      </c>
      <c r="AM364" s="4">
        <f t="shared" si="327"/>
        <v>6.3788678231844642E-2</v>
      </c>
      <c r="AN364" s="4">
        <f t="shared" si="328"/>
        <v>0.25515471292737857</v>
      </c>
      <c r="AO364" s="4">
        <f t="shared" si="329"/>
        <v>1.4712287997874682</v>
      </c>
      <c r="AP364" s="4">
        <f t="shared" si="330"/>
        <v>4</v>
      </c>
      <c r="AQ364" s="4">
        <f t="shared" si="331"/>
        <v>4.2551547129273786</v>
      </c>
      <c r="AR364" s="4">
        <f t="shared" si="332"/>
        <v>12.070919245215457</v>
      </c>
      <c r="AS364" s="4">
        <f t="shared" si="333"/>
        <v>-7.0919245215456783E-2</v>
      </c>
      <c r="AT364" s="4">
        <f t="shared" si="334"/>
        <v>-1.8566614980584345E-2</v>
      </c>
      <c r="AU364" s="4">
        <f t="shared" si="335"/>
        <v>0.66264339751815549</v>
      </c>
      <c r="AV364" s="4">
        <f t="shared" si="336"/>
        <v>0.50008741328301543</v>
      </c>
      <c r="AW364" s="4">
        <f t="shared" si="337"/>
        <v>28.652898168731326</v>
      </c>
      <c r="AX364" s="4">
        <f t="shared" si="338"/>
        <v>1.3435523964359788E-2</v>
      </c>
      <c r="AY364" s="4">
        <f t="shared" si="339"/>
        <v>-0.69169516207372761</v>
      </c>
      <c r="AZ364" s="4">
        <f t="shared" si="340"/>
        <v>3.1221710422069417</v>
      </c>
      <c r="BA364" s="4">
        <f t="shared" si="341"/>
        <v>178.88722363641938</v>
      </c>
      <c r="BB364" s="4">
        <f t="shared" si="342"/>
        <v>4.6860824190881907</v>
      </c>
      <c r="BC364" s="4">
        <f t="shared" si="343"/>
        <v>7.3848368261272661</v>
      </c>
      <c r="BD364" s="4">
        <f t="shared" si="344"/>
        <v>16.757001664303647</v>
      </c>
      <c r="BE364" s="4">
        <f t="shared" si="345"/>
        <v>59.7883326282887</v>
      </c>
      <c r="BF364" s="4">
        <f t="shared" si="346"/>
        <v>120.2116673717113</v>
      </c>
      <c r="BG364" s="4">
        <f t="shared" si="347"/>
        <v>239.78833262828869</v>
      </c>
    </row>
    <row r="365" spans="1:59" x14ac:dyDescent="0.2">
      <c r="A365" s="3">
        <f t="shared" si="350"/>
        <v>45652</v>
      </c>
      <c r="B365" s="1">
        <f t="shared" si="348"/>
        <v>2024</v>
      </c>
      <c r="C365" s="1">
        <f t="shared" si="351"/>
        <v>12</v>
      </c>
      <c r="D365" s="1">
        <f t="shared" si="352"/>
        <v>26</v>
      </c>
      <c r="E365" s="1">
        <v>12</v>
      </c>
      <c r="F365" s="1">
        <f t="shared" si="295"/>
        <v>2024</v>
      </c>
      <c r="G365" s="1">
        <f t="shared" si="296"/>
        <v>12</v>
      </c>
      <c r="H365" s="1">
        <f t="shared" si="297"/>
        <v>10</v>
      </c>
      <c r="I365" s="1">
        <f t="shared" si="298"/>
        <v>20</v>
      </c>
      <c r="J365" s="1">
        <f t="shared" si="299"/>
        <v>-13</v>
      </c>
      <c r="K365" s="4">
        <f t="shared" si="300"/>
        <v>9125.9166666666279</v>
      </c>
      <c r="L365" s="4">
        <f t="shared" si="301"/>
        <v>0.24985398129135189</v>
      </c>
      <c r="M365" s="4">
        <f t="shared" si="302"/>
        <v>245.39637005515397</v>
      </c>
      <c r="N365" s="4">
        <f t="shared" si="303"/>
        <v>16.35975800367693</v>
      </c>
      <c r="O365" s="4">
        <f t="shared" si="304"/>
        <v>18.293091337010264</v>
      </c>
      <c r="P365" s="4">
        <f t="shared" si="305"/>
        <v>18.35975800367693</v>
      </c>
      <c r="Q365" s="4">
        <f t="shared" si="306"/>
        <v>275.39637005515397</v>
      </c>
      <c r="R365" s="4">
        <f t="shared" si="307"/>
        <v>283.36275176819527</v>
      </c>
      <c r="S365" s="4">
        <f t="shared" si="308"/>
        <v>1.6698622840748346E-2</v>
      </c>
      <c r="T365" s="4">
        <f t="shared" si="309"/>
        <v>23.43604300824321</v>
      </c>
      <c r="U365" s="4">
        <f t="shared" si="349"/>
        <v>0.40903611413284058</v>
      </c>
      <c r="V365" s="4">
        <f t="shared" si="310"/>
        <v>-7.9663817130413008</v>
      </c>
      <c r="W365" s="4">
        <f t="shared" si="311"/>
        <v>-0.13903959036323679</v>
      </c>
      <c r="X365" s="4">
        <f t="shared" si="312"/>
        <v>-0.13903959036323679</v>
      </c>
      <c r="Y365" s="4">
        <f t="shared" si="313"/>
        <v>-0.1413928027127862</v>
      </c>
      <c r="Z365" s="4">
        <f t="shared" si="314"/>
        <v>-0.14139279616072056</v>
      </c>
      <c r="AA365" s="4">
        <f t="shared" si="315"/>
        <v>-0.14376578136292589</v>
      </c>
      <c r="AB365" s="4">
        <f t="shared" si="316"/>
        <v>-8.237172510496201</v>
      </c>
      <c r="AC365" s="4">
        <f t="shared" si="317"/>
        <v>275.12557925769909</v>
      </c>
      <c r="AD365" s="4">
        <f t="shared" si="318"/>
        <v>4.8018472145034661</v>
      </c>
      <c r="AE365" s="4">
        <f t="shared" si="319"/>
        <v>-0.27079079745487888</v>
      </c>
      <c r="AF365" s="4">
        <f t="shared" si="320"/>
        <v>-1.0831631898195155</v>
      </c>
      <c r="AG365" s="4">
        <f t="shared" si="321"/>
        <v>4.8098419006423772</v>
      </c>
      <c r="AH365" s="4">
        <f t="shared" si="322"/>
        <v>275.58364103199045</v>
      </c>
      <c r="AI365" s="4">
        <f t="shared" si="323"/>
        <v>18.372242735466031</v>
      </c>
      <c r="AJ365" s="4">
        <f t="shared" si="324"/>
        <v>-0.40730337599896238</v>
      </c>
      <c r="AK365" s="4">
        <f t="shared" si="325"/>
        <v>-23.336764426170614</v>
      </c>
      <c r="AL365" s="4">
        <f t="shared" si="326"/>
        <v>0.18727097683648708</v>
      </c>
      <c r="AM365" s="4">
        <f t="shared" si="327"/>
        <v>0.18727097683648708</v>
      </c>
      <c r="AN365" s="4">
        <f t="shared" si="328"/>
        <v>0.74908390734594832</v>
      </c>
      <c r="AO365" s="4">
        <f t="shared" si="329"/>
        <v>1.8322470971654639</v>
      </c>
      <c r="AP365" s="4">
        <f t="shared" si="330"/>
        <v>4</v>
      </c>
      <c r="AQ365" s="4">
        <f t="shared" si="331"/>
        <v>4.7490839073459483</v>
      </c>
      <c r="AR365" s="4">
        <f t="shared" si="332"/>
        <v>12.079151398455766</v>
      </c>
      <c r="AS365" s="4">
        <f t="shared" si="333"/>
        <v>-7.9151398455767463E-2</v>
      </c>
      <c r="AT365" s="4">
        <f t="shared" si="334"/>
        <v>-2.0721787659166463E-2</v>
      </c>
      <c r="AU365" s="4">
        <f t="shared" si="335"/>
        <v>0.66264339751815549</v>
      </c>
      <c r="AV365" s="4">
        <f t="shared" si="336"/>
        <v>0.50067239366530836</v>
      </c>
      <c r="AW365" s="4">
        <f t="shared" si="337"/>
        <v>28.686415075734661</v>
      </c>
      <c r="AX365" s="4">
        <f t="shared" si="338"/>
        <v>1.4998893900056365E-2</v>
      </c>
      <c r="AY365" s="4">
        <f t="shared" si="339"/>
        <v>-0.69144172021627481</v>
      </c>
      <c r="AZ365" s="4">
        <f t="shared" si="340"/>
        <v>3.1199038524359253</v>
      </c>
      <c r="BA365" s="4">
        <f t="shared" si="341"/>
        <v>178.7573232311849</v>
      </c>
      <c r="BB365" s="4">
        <f t="shared" si="342"/>
        <v>4.6884112066848891</v>
      </c>
      <c r="BC365" s="4">
        <f t="shared" si="343"/>
        <v>7.3907401917708766</v>
      </c>
      <c r="BD365" s="4">
        <f t="shared" si="344"/>
        <v>16.767562605140654</v>
      </c>
      <c r="BE365" s="4">
        <f t="shared" si="345"/>
        <v>59.836190551225918</v>
      </c>
      <c r="BF365" s="4">
        <f t="shared" si="346"/>
        <v>120.16380944877409</v>
      </c>
      <c r="BG365" s="4">
        <f t="shared" si="347"/>
        <v>239.83619055122591</v>
      </c>
    </row>
    <row r="366" spans="1:59" x14ac:dyDescent="0.2">
      <c r="A366" s="3">
        <f t="shared" si="350"/>
        <v>45653</v>
      </c>
      <c r="B366" s="1">
        <f t="shared" si="348"/>
        <v>2024</v>
      </c>
      <c r="C366" s="1">
        <f t="shared" si="351"/>
        <v>12</v>
      </c>
      <c r="D366" s="1">
        <f t="shared" si="352"/>
        <v>27</v>
      </c>
      <c r="E366" s="1">
        <v>12</v>
      </c>
      <c r="F366" s="1">
        <f t="shared" si="295"/>
        <v>2024</v>
      </c>
      <c r="G366" s="1">
        <f t="shared" si="296"/>
        <v>12</v>
      </c>
      <c r="H366" s="1">
        <f t="shared" si="297"/>
        <v>10</v>
      </c>
      <c r="I366" s="1">
        <f t="shared" si="298"/>
        <v>20</v>
      </c>
      <c r="J366" s="1">
        <f t="shared" si="299"/>
        <v>-13</v>
      </c>
      <c r="K366" s="4">
        <f t="shared" si="300"/>
        <v>9126.9166666666279</v>
      </c>
      <c r="L366" s="4">
        <f t="shared" si="301"/>
        <v>0.24988135979922321</v>
      </c>
      <c r="M366" s="4">
        <f t="shared" si="302"/>
        <v>246.38201742665842</v>
      </c>
      <c r="N366" s="4">
        <f t="shared" si="303"/>
        <v>16.425467828443896</v>
      </c>
      <c r="O366" s="4">
        <f t="shared" si="304"/>
        <v>18.35880116177723</v>
      </c>
      <c r="P366" s="4">
        <f t="shared" si="305"/>
        <v>18.425467828443896</v>
      </c>
      <c r="Q366" s="4">
        <f t="shared" si="306"/>
        <v>276.38201742665842</v>
      </c>
      <c r="R366" s="4">
        <f t="shared" si="307"/>
        <v>283.36279831165865</v>
      </c>
      <c r="S366" s="4">
        <f t="shared" si="308"/>
        <v>1.669862174560803E-2</v>
      </c>
      <c r="T366" s="4">
        <f t="shared" si="309"/>
        <v>23.436042652322609</v>
      </c>
      <c r="U366" s="4">
        <f t="shared" si="349"/>
        <v>0.40903610792085421</v>
      </c>
      <c r="V366" s="4">
        <f t="shared" si="310"/>
        <v>-6.9807808850002289</v>
      </c>
      <c r="W366" s="4">
        <f t="shared" si="311"/>
        <v>-0.12183761080353764</v>
      </c>
      <c r="X366" s="4">
        <f t="shared" si="312"/>
        <v>-0.12183761080353764</v>
      </c>
      <c r="Y366" s="4">
        <f t="shared" si="313"/>
        <v>-0.12390130659174485</v>
      </c>
      <c r="Z366" s="4">
        <f t="shared" si="314"/>
        <v>-0.12390130217260155</v>
      </c>
      <c r="AA366" s="4">
        <f t="shared" si="315"/>
        <v>-0.12598238024853758</v>
      </c>
      <c r="AB366" s="4">
        <f t="shared" si="316"/>
        <v>-7.2182586812535066</v>
      </c>
      <c r="AC366" s="4">
        <f t="shared" si="317"/>
        <v>276.14453963040512</v>
      </c>
      <c r="AD366" s="4">
        <f t="shared" si="318"/>
        <v>4.8196314279545343</v>
      </c>
      <c r="AE366" s="4">
        <f t="shared" si="319"/>
        <v>-0.23747779625330168</v>
      </c>
      <c r="AF366" s="4">
        <f t="shared" si="320"/>
        <v>-0.9499111850132067</v>
      </c>
      <c r="AG366" s="4">
        <f t="shared" si="321"/>
        <v>4.8291899944523244</v>
      </c>
      <c r="AH366" s="4">
        <f t="shared" si="322"/>
        <v>276.69220514892362</v>
      </c>
      <c r="AI366" s="4">
        <f t="shared" si="323"/>
        <v>18.446147009928243</v>
      </c>
      <c r="AJ366" s="4">
        <f t="shared" si="324"/>
        <v>-0.40654708916294191</v>
      </c>
      <c r="AK366" s="4">
        <f t="shared" si="325"/>
        <v>-23.293432382365339</v>
      </c>
      <c r="AL366" s="4">
        <f t="shared" si="326"/>
        <v>0.31018772226519786</v>
      </c>
      <c r="AM366" s="4">
        <f t="shared" si="327"/>
        <v>0.31018772226519786</v>
      </c>
      <c r="AN366" s="4">
        <f t="shared" si="328"/>
        <v>1.2407508890607915</v>
      </c>
      <c r="AO366" s="4">
        <f t="shared" si="329"/>
        <v>2.1906620740739982</v>
      </c>
      <c r="AP366" s="4">
        <f t="shared" si="330"/>
        <v>4</v>
      </c>
      <c r="AQ366" s="4">
        <f t="shared" si="331"/>
        <v>5.2407508890607915</v>
      </c>
      <c r="AR366" s="4">
        <f t="shared" si="332"/>
        <v>12.087345848151013</v>
      </c>
      <c r="AS366" s="4">
        <f t="shared" si="333"/>
        <v>-8.7345848151013428E-2</v>
      </c>
      <c r="AT366" s="4">
        <f t="shared" si="334"/>
        <v>-2.2867089572732785E-2</v>
      </c>
      <c r="AU366" s="4">
        <f t="shared" si="335"/>
        <v>0.66264339751815549</v>
      </c>
      <c r="AV366" s="4">
        <f t="shared" si="336"/>
        <v>0.50138994363984868</v>
      </c>
      <c r="AW366" s="4">
        <f t="shared" si="337"/>
        <v>28.727527660865544</v>
      </c>
      <c r="AX366" s="4">
        <f t="shared" si="338"/>
        <v>1.6556849234188799E-2</v>
      </c>
      <c r="AY366" s="4">
        <f t="shared" si="339"/>
        <v>-0.69113437079122397</v>
      </c>
      <c r="AZ366" s="4">
        <f t="shared" si="340"/>
        <v>3.1176411851907035</v>
      </c>
      <c r="BA366" s="4">
        <f t="shared" si="341"/>
        <v>178.62768194759121</v>
      </c>
      <c r="BB366" s="4">
        <f t="shared" si="342"/>
        <v>4.6912495348459755</v>
      </c>
      <c r="BC366" s="4">
        <f t="shared" si="343"/>
        <v>7.3960963133050379</v>
      </c>
      <c r="BD366" s="4">
        <f t="shared" si="344"/>
        <v>16.77859538299699</v>
      </c>
      <c r="BE366" s="4">
        <f t="shared" si="345"/>
        <v>59.894554464972551</v>
      </c>
      <c r="BF366" s="4">
        <f t="shared" si="346"/>
        <v>120.10544553502746</v>
      </c>
      <c r="BG366" s="4">
        <f t="shared" si="347"/>
        <v>239.89455446497254</v>
      </c>
    </row>
    <row r="367" spans="1:59" x14ac:dyDescent="0.2">
      <c r="A367" s="3">
        <f t="shared" si="350"/>
        <v>45654</v>
      </c>
      <c r="B367" s="1">
        <f t="shared" si="348"/>
        <v>2024</v>
      </c>
      <c r="C367" s="1">
        <f t="shared" si="351"/>
        <v>12</v>
      </c>
      <c r="D367" s="1">
        <f t="shared" si="352"/>
        <v>28</v>
      </c>
      <c r="E367" s="1">
        <v>12</v>
      </c>
      <c r="F367" s="1">
        <f t="shared" si="295"/>
        <v>2024</v>
      </c>
      <c r="G367" s="1">
        <f t="shared" si="296"/>
        <v>12</v>
      </c>
      <c r="H367" s="1">
        <f t="shared" si="297"/>
        <v>10</v>
      </c>
      <c r="I367" s="1">
        <f t="shared" si="298"/>
        <v>20</v>
      </c>
      <c r="J367" s="1">
        <f t="shared" si="299"/>
        <v>-13</v>
      </c>
      <c r="K367" s="4">
        <f t="shared" si="300"/>
        <v>9127.9166666666279</v>
      </c>
      <c r="L367" s="4">
        <f t="shared" si="301"/>
        <v>0.24990873830709454</v>
      </c>
      <c r="M367" s="4">
        <f t="shared" si="302"/>
        <v>247.36766479816288</v>
      </c>
      <c r="N367" s="4">
        <f t="shared" si="303"/>
        <v>16.491177653210858</v>
      </c>
      <c r="O367" s="4">
        <f t="shared" si="304"/>
        <v>18.424510986544192</v>
      </c>
      <c r="P367" s="4">
        <f t="shared" si="305"/>
        <v>18.491177653210858</v>
      </c>
      <c r="Q367" s="4">
        <f t="shared" si="306"/>
        <v>277.36766479816288</v>
      </c>
      <c r="R367" s="4">
        <f t="shared" si="307"/>
        <v>283.36284485512203</v>
      </c>
      <c r="S367" s="4">
        <f t="shared" si="308"/>
        <v>1.6698620650467715E-2</v>
      </c>
      <c r="T367" s="4">
        <f t="shared" si="309"/>
        <v>23.436042296402007</v>
      </c>
      <c r="U367" s="4">
        <f t="shared" si="349"/>
        <v>0.40903610170886784</v>
      </c>
      <c r="V367" s="4">
        <f t="shared" si="310"/>
        <v>-5.9951800569591569</v>
      </c>
      <c r="W367" s="4">
        <f t="shared" si="311"/>
        <v>-0.10463563124383847</v>
      </c>
      <c r="X367" s="4">
        <f t="shared" si="312"/>
        <v>-0.10463563124383847</v>
      </c>
      <c r="Y367" s="4">
        <f t="shared" si="313"/>
        <v>-0.10640916899248688</v>
      </c>
      <c r="Z367" s="4">
        <f t="shared" si="314"/>
        <v>-0.10640916618752012</v>
      </c>
      <c r="AA367" s="4">
        <f t="shared" si="315"/>
        <v>-0.10819767368823104</v>
      </c>
      <c r="AB367" s="4">
        <f t="shared" si="316"/>
        <v>-6.1992700554693139</v>
      </c>
      <c r="AC367" s="4">
        <f t="shared" si="317"/>
        <v>277.16357479965274</v>
      </c>
      <c r="AD367" s="4">
        <f t="shared" si="318"/>
        <v>4.8374169468515236</v>
      </c>
      <c r="AE367" s="4">
        <f t="shared" si="319"/>
        <v>-0.20408999851014187</v>
      </c>
      <c r="AF367" s="4">
        <f t="shared" si="320"/>
        <v>-0.81635999404056747</v>
      </c>
      <c r="AG367" s="4">
        <f t="shared" si="321"/>
        <v>4.8485257811668614</v>
      </c>
      <c r="AH367" s="4">
        <f t="shared" si="322"/>
        <v>277.80006412123174</v>
      </c>
      <c r="AI367" s="4">
        <f t="shared" si="323"/>
        <v>18.520004274748782</v>
      </c>
      <c r="AJ367" s="4">
        <f t="shared" si="324"/>
        <v>-0.40565486193648131</v>
      </c>
      <c r="AK367" s="4">
        <f t="shared" si="325"/>
        <v>-23.242311527922485</v>
      </c>
      <c r="AL367" s="4">
        <f t="shared" si="326"/>
        <v>0.43239932306886431</v>
      </c>
      <c r="AM367" s="4">
        <f t="shared" si="327"/>
        <v>0.43239932306886431</v>
      </c>
      <c r="AN367" s="4">
        <f t="shared" si="328"/>
        <v>1.7295972922754572</v>
      </c>
      <c r="AO367" s="4">
        <f t="shared" si="329"/>
        <v>2.5459572863160247</v>
      </c>
      <c r="AP367" s="4">
        <f t="shared" si="330"/>
        <v>4</v>
      </c>
      <c r="AQ367" s="4">
        <f t="shared" si="331"/>
        <v>5.7295972922754572</v>
      </c>
      <c r="AR367" s="4">
        <f t="shared" si="332"/>
        <v>12.09549328820459</v>
      </c>
      <c r="AS367" s="4">
        <f t="shared" si="333"/>
        <v>-9.5493288204590243E-2</v>
      </c>
      <c r="AT367" s="4">
        <f t="shared" si="334"/>
        <v>-2.5000084390889462E-2</v>
      </c>
      <c r="AU367" s="4">
        <f t="shared" si="335"/>
        <v>0.66264339751815549</v>
      </c>
      <c r="AV367" s="4">
        <f t="shared" si="336"/>
        <v>0.50223979538519659</v>
      </c>
      <c r="AW367" s="4">
        <f t="shared" si="337"/>
        <v>28.776220579085805</v>
      </c>
      <c r="AX367" s="4">
        <f t="shared" si="338"/>
        <v>1.8107875802135787E-2</v>
      </c>
      <c r="AY367" s="4">
        <f t="shared" si="339"/>
        <v>-0.69077308215137423</v>
      </c>
      <c r="AZ367" s="4">
        <f t="shared" si="340"/>
        <v>3.1153847276450692</v>
      </c>
      <c r="BA367" s="4">
        <f t="shared" si="341"/>
        <v>178.49839645357591</v>
      </c>
      <c r="BB367" s="4">
        <f t="shared" si="342"/>
        <v>4.6945947031329762</v>
      </c>
      <c r="BC367" s="4">
        <f t="shared" si="343"/>
        <v>7.400898585071614</v>
      </c>
      <c r="BD367" s="4">
        <f t="shared" si="344"/>
        <v>16.790087991337565</v>
      </c>
      <c r="BE367" s="4">
        <f t="shared" si="345"/>
        <v>59.963389250463365</v>
      </c>
      <c r="BF367" s="4">
        <f t="shared" si="346"/>
        <v>120.03661074953664</v>
      </c>
      <c r="BG367" s="4">
        <f t="shared" si="347"/>
        <v>239.96338925046336</v>
      </c>
    </row>
    <row r="368" spans="1:59" x14ac:dyDescent="0.2">
      <c r="A368" s="3">
        <f t="shared" si="350"/>
        <v>45655</v>
      </c>
      <c r="B368" s="1">
        <f t="shared" si="348"/>
        <v>2024</v>
      </c>
      <c r="C368" s="1">
        <f t="shared" si="351"/>
        <v>12</v>
      </c>
      <c r="D368" s="1">
        <f t="shared" si="352"/>
        <v>29</v>
      </c>
      <c r="E368" s="1">
        <v>12</v>
      </c>
      <c r="F368" s="1">
        <f t="shared" si="295"/>
        <v>2024</v>
      </c>
      <c r="G368" s="1">
        <f t="shared" si="296"/>
        <v>12</v>
      </c>
      <c r="H368" s="1">
        <f t="shared" si="297"/>
        <v>10</v>
      </c>
      <c r="I368" s="1">
        <f t="shared" si="298"/>
        <v>20</v>
      </c>
      <c r="J368" s="1">
        <f t="shared" si="299"/>
        <v>-13</v>
      </c>
      <c r="K368" s="4">
        <f t="shared" si="300"/>
        <v>9128.9166666666279</v>
      </c>
      <c r="L368" s="4">
        <f t="shared" si="301"/>
        <v>0.24993611681496586</v>
      </c>
      <c r="M368" s="4">
        <f t="shared" si="302"/>
        <v>248.35331217013299</v>
      </c>
      <c r="N368" s="4">
        <f t="shared" si="303"/>
        <v>16.556887478008868</v>
      </c>
      <c r="O368" s="4">
        <f t="shared" si="304"/>
        <v>18.490220811342201</v>
      </c>
      <c r="P368" s="4">
        <f t="shared" si="305"/>
        <v>18.556887478008868</v>
      </c>
      <c r="Q368" s="4">
        <f t="shared" si="306"/>
        <v>278.35331217013299</v>
      </c>
      <c r="R368" s="4">
        <f t="shared" si="307"/>
        <v>283.36289139858542</v>
      </c>
      <c r="S368" s="4">
        <f t="shared" si="308"/>
        <v>1.66986195553274E-2</v>
      </c>
      <c r="T368" s="4">
        <f t="shared" si="309"/>
        <v>23.436041940481406</v>
      </c>
      <c r="U368" s="4">
        <f t="shared" si="349"/>
        <v>0.40903609549688147</v>
      </c>
      <c r="V368" s="4">
        <f t="shared" si="310"/>
        <v>-5.0095792284524236</v>
      </c>
      <c r="W368" s="4">
        <f t="shared" si="311"/>
        <v>-8.7433651676011998E-2</v>
      </c>
      <c r="X368" s="4">
        <f t="shared" si="312"/>
        <v>-8.7433651676011998E-2</v>
      </c>
      <c r="Y368" s="4">
        <f t="shared" si="313"/>
        <v>-8.8916480050852204E-2</v>
      </c>
      <c r="Z368" s="4">
        <f t="shared" si="314"/>
        <v>-8.8916478411457125E-2</v>
      </c>
      <c r="AA368" s="4">
        <f t="shared" si="315"/>
        <v>-9.0411845078177289E-2</v>
      </c>
      <c r="AB368" s="4">
        <f t="shared" si="316"/>
        <v>-5.1802171409702034</v>
      </c>
      <c r="AC368" s="4">
        <f t="shared" si="317"/>
        <v>278.18267425761519</v>
      </c>
      <c r="AD368" s="4">
        <f t="shared" si="318"/>
        <v>4.8552035877982576</v>
      </c>
      <c r="AE368" s="4">
        <f t="shared" si="319"/>
        <v>-0.17063791251780458</v>
      </c>
      <c r="AF368" s="4">
        <f t="shared" si="320"/>
        <v>-0.68255165007121832</v>
      </c>
      <c r="AG368" s="4">
        <f t="shared" si="321"/>
        <v>4.8678468503804133</v>
      </c>
      <c r="AH368" s="4">
        <f t="shared" si="322"/>
        <v>278.90707984284842</v>
      </c>
      <c r="AI368" s="4">
        <f t="shared" si="323"/>
        <v>18.593805322856561</v>
      </c>
      <c r="AJ368" s="4">
        <f t="shared" si="324"/>
        <v>-0.4046271133660051</v>
      </c>
      <c r="AK368" s="4">
        <f t="shared" si="325"/>
        <v>-23.183425872433592</v>
      </c>
      <c r="AL368" s="4">
        <f t="shared" si="326"/>
        <v>0.55376767271542349</v>
      </c>
      <c r="AM368" s="4">
        <f t="shared" si="327"/>
        <v>0.55376767271542349</v>
      </c>
      <c r="AN368" s="4">
        <f t="shared" si="328"/>
        <v>2.2150706908616939</v>
      </c>
      <c r="AO368" s="4">
        <f t="shared" si="329"/>
        <v>2.8976223409329123</v>
      </c>
      <c r="AP368" s="4">
        <f t="shared" si="330"/>
        <v>4</v>
      </c>
      <c r="AQ368" s="4">
        <f t="shared" si="331"/>
        <v>6.2150706908616939</v>
      </c>
      <c r="AR368" s="4">
        <f t="shared" si="332"/>
        <v>12.103584511514361</v>
      </c>
      <c r="AS368" s="4">
        <f t="shared" si="333"/>
        <v>-0.10358451151435943</v>
      </c>
      <c r="AT368" s="4">
        <f t="shared" si="334"/>
        <v>-2.7118361699933244E-2</v>
      </c>
      <c r="AU368" s="4">
        <f t="shared" si="335"/>
        <v>0.66264339751815549</v>
      </c>
      <c r="AV368" s="4">
        <f t="shared" si="336"/>
        <v>0.50322162330866849</v>
      </c>
      <c r="AW368" s="4">
        <f t="shared" si="337"/>
        <v>28.832475175308836</v>
      </c>
      <c r="AX368" s="4">
        <f t="shared" si="338"/>
        <v>1.9650468654465566E-2</v>
      </c>
      <c r="AY368" s="4">
        <f t="shared" si="339"/>
        <v>-0.69035782080519925</v>
      </c>
      <c r="AZ368" s="4">
        <f t="shared" si="340"/>
        <v>3.1131361580710086</v>
      </c>
      <c r="BA368" s="4">
        <f t="shared" si="341"/>
        <v>178.36956290704072</v>
      </c>
      <c r="BB368" s="4">
        <f t="shared" si="342"/>
        <v>4.6984435077195439</v>
      </c>
      <c r="BC368" s="4">
        <f t="shared" si="343"/>
        <v>7.4051410037948173</v>
      </c>
      <c r="BD368" s="4">
        <f t="shared" si="344"/>
        <v>16.802028019233905</v>
      </c>
      <c r="BE368" s="4">
        <f t="shared" si="345"/>
        <v>60.04265287256834</v>
      </c>
      <c r="BF368" s="4">
        <f t="shared" si="346"/>
        <v>119.95734712743166</v>
      </c>
      <c r="BG368" s="4">
        <f t="shared" si="347"/>
        <v>240.04265287256834</v>
      </c>
    </row>
    <row r="369" spans="1:59" x14ac:dyDescent="0.2">
      <c r="A369" s="3">
        <f t="shared" si="350"/>
        <v>45656</v>
      </c>
      <c r="B369" s="1">
        <f t="shared" si="348"/>
        <v>2024</v>
      </c>
      <c r="C369" s="1">
        <f t="shared" si="351"/>
        <v>12</v>
      </c>
      <c r="D369" s="1">
        <f t="shared" si="352"/>
        <v>30</v>
      </c>
      <c r="E369" s="1">
        <v>12</v>
      </c>
      <c r="F369" s="1">
        <f t="shared" si="295"/>
        <v>2024</v>
      </c>
      <c r="G369" s="1">
        <f t="shared" si="296"/>
        <v>12</v>
      </c>
      <c r="H369" s="1">
        <f t="shared" si="297"/>
        <v>10</v>
      </c>
      <c r="I369" s="1">
        <f t="shared" si="298"/>
        <v>20</v>
      </c>
      <c r="J369" s="1">
        <f t="shared" si="299"/>
        <v>-13</v>
      </c>
      <c r="K369" s="4">
        <f t="shared" si="300"/>
        <v>9129.9166666666279</v>
      </c>
      <c r="L369" s="4">
        <f t="shared" si="301"/>
        <v>0.24996349532283718</v>
      </c>
      <c r="M369" s="4">
        <f t="shared" si="302"/>
        <v>249.33895954117179</v>
      </c>
      <c r="N369" s="4">
        <f t="shared" si="303"/>
        <v>16.622597302744786</v>
      </c>
      <c r="O369" s="4">
        <f t="shared" si="304"/>
        <v>18.55593063607812</v>
      </c>
      <c r="P369" s="4">
        <f t="shared" si="305"/>
        <v>18.622597302744786</v>
      </c>
      <c r="Q369" s="4">
        <f t="shared" si="306"/>
        <v>279.33895954117179</v>
      </c>
      <c r="R369" s="4">
        <f t="shared" si="307"/>
        <v>283.3629379420488</v>
      </c>
      <c r="S369" s="4">
        <f t="shared" si="308"/>
        <v>1.6698618460187085E-2</v>
      </c>
      <c r="T369" s="4">
        <f t="shared" si="309"/>
        <v>23.436041584560801</v>
      </c>
      <c r="U369" s="4">
        <f t="shared" si="349"/>
        <v>0.40903608928489504</v>
      </c>
      <c r="V369" s="4">
        <f t="shared" si="310"/>
        <v>-4.023978400877013</v>
      </c>
      <c r="W369" s="4">
        <f t="shared" si="311"/>
        <v>-7.0231672124440148E-2</v>
      </c>
      <c r="X369" s="4">
        <f t="shared" si="312"/>
        <v>-7.0231672124440148E-2</v>
      </c>
      <c r="Y369" s="4">
        <f t="shared" si="313"/>
        <v>-7.1423330131648435E-2</v>
      </c>
      <c r="Z369" s="4">
        <f t="shared" si="314"/>
        <v>-7.1423329280765904E-2</v>
      </c>
      <c r="AA369" s="4">
        <f t="shared" si="315"/>
        <v>-7.2625078266771365E-2</v>
      </c>
      <c r="AB369" s="4">
        <f t="shared" si="316"/>
        <v>-4.161110471493279</v>
      </c>
      <c r="AC369" s="4">
        <f t="shared" si="317"/>
        <v>279.20182747055554</v>
      </c>
      <c r="AD369" s="4">
        <f t="shared" si="318"/>
        <v>4.8729911669463455</v>
      </c>
      <c r="AE369" s="4">
        <f t="shared" si="319"/>
        <v>-0.13713207061624644</v>
      </c>
      <c r="AF369" s="4">
        <f t="shared" si="320"/>
        <v>-0.54852828246498575</v>
      </c>
      <c r="AG369" s="4">
        <f t="shared" si="321"/>
        <v>4.8871508220935738</v>
      </c>
      <c r="AH369" s="4">
        <f t="shared" si="322"/>
        <v>280.01311594985242</v>
      </c>
      <c r="AI369" s="4">
        <f t="shared" si="323"/>
        <v>18.667541063323494</v>
      </c>
      <c r="AJ369" s="4">
        <f t="shared" si="324"/>
        <v>-0.40346433337212717</v>
      </c>
      <c r="AK369" s="4">
        <f t="shared" si="325"/>
        <v>-23.116803486282141</v>
      </c>
      <c r="AL369" s="4">
        <f t="shared" si="326"/>
        <v>0.67415640868063065</v>
      </c>
      <c r="AM369" s="4">
        <f t="shared" si="327"/>
        <v>0.67415640868063065</v>
      </c>
      <c r="AN369" s="4">
        <f t="shared" si="328"/>
        <v>2.6966256347225226</v>
      </c>
      <c r="AO369" s="4">
        <f t="shared" si="329"/>
        <v>3.2451539171875083</v>
      </c>
      <c r="AP369" s="4">
        <f t="shared" si="330"/>
        <v>4</v>
      </c>
      <c r="AQ369" s="4">
        <f t="shared" si="331"/>
        <v>6.6966256347225226</v>
      </c>
      <c r="AR369" s="4">
        <f t="shared" si="332"/>
        <v>12.111610427245376</v>
      </c>
      <c r="AS369" s="4">
        <f t="shared" si="333"/>
        <v>-0.11161042724537396</v>
      </c>
      <c r="AT369" s="4">
        <f t="shared" si="334"/>
        <v>-2.9219541524840409E-2</v>
      </c>
      <c r="AU369" s="4">
        <f t="shared" si="335"/>
        <v>0.66264339751815549</v>
      </c>
      <c r="AV369" s="4">
        <f t="shared" si="336"/>
        <v>0.50433504436210141</v>
      </c>
      <c r="AW369" s="4">
        <f t="shared" si="337"/>
        <v>28.896269502491556</v>
      </c>
      <c r="AX369" s="4">
        <f t="shared" si="338"/>
        <v>2.1183133847735056E-2</v>
      </c>
      <c r="AY369" s="4">
        <f t="shared" si="339"/>
        <v>-0.68988855160245421</v>
      </c>
      <c r="AZ369" s="4">
        <f t="shared" si="340"/>
        <v>3.110897144346334</v>
      </c>
      <c r="BA369" s="4">
        <f t="shared" si="341"/>
        <v>178.24127687034499</v>
      </c>
      <c r="BB369" s="4">
        <f t="shared" si="342"/>
        <v>4.7027922527940227</v>
      </c>
      <c r="BC369" s="4">
        <f t="shared" si="343"/>
        <v>7.408818174451353</v>
      </c>
      <c r="BD369" s="4">
        <f t="shared" si="344"/>
        <v>16.8144026800394</v>
      </c>
      <c r="BE369" s="4">
        <f t="shared" si="345"/>
        <v>60.132296487640886</v>
      </c>
      <c r="BF369" s="4">
        <f t="shared" si="346"/>
        <v>119.86770351235911</v>
      </c>
      <c r="BG369" s="4">
        <f t="shared" si="347"/>
        <v>240.13229648764087</v>
      </c>
    </row>
    <row r="370" spans="1:59" x14ac:dyDescent="0.2">
      <c r="A370" s="3">
        <f t="shared" ref="A370:A371" si="353">A369+1</f>
        <v>45657</v>
      </c>
      <c r="B370" s="1">
        <f t="shared" si="348"/>
        <v>2024</v>
      </c>
      <c r="C370" s="1">
        <f t="shared" ref="C370:C371" si="354">MONTH(A370)</f>
        <v>12</v>
      </c>
      <c r="D370" s="1">
        <f t="shared" ref="D370:D371" si="355">DAY(A370)</f>
        <v>31</v>
      </c>
      <c r="E370" s="1">
        <v>12</v>
      </c>
      <c r="F370" s="1">
        <f t="shared" si="295"/>
        <v>2024</v>
      </c>
      <c r="G370" s="1">
        <f t="shared" si="296"/>
        <v>12</v>
      </c>
      <c r="H370" s="1">
        <f t="shared" si="297"/>
        <v>10</v>
      </c>
      <c r="I370" s="1">
        <f t="shared" si="298"/>
        <v>20</v>
      </c>
      <c r="J370" s="1">
        <f t="shared" si="299"/>
        <v>-13</v>
      </c>
      <c r="K370" s="4">
        <f t="shared" si="300"/>
        <v>9130.9166666666279</v>
      </c>
      <c r="L370" s="4">
        <f t="shared" si="301"/>
        <v>0.2499908738307085</v>
      </c>
      <c r="M370" s="4">
        <f t="shared" si="302"/>
        <v>250.32460691314191</v>
      </c>
      <c r="N370" s="4">
        <f t="shared" si="303"/>
        <v>16.688307127542792</v>
      </c>
      <c r="O370" s="4">
        <f t="shared" si="304"/>
        <v>18.621640460876126</v>
      </c>
      <c r="P370" s="4">
        <f t="shared" si="305"/>
        <v>18.688307127542792</v>
      </c>
      <c r="Q370" s="4">
        <f t="shared" si="306"/>
        <v>280.32460691314191</v>
      </c>
      <c r="R370" s="4">
        <f t="shared" si="307"/>
        <v>283.36298448551219</v>
      </c>
      <c r="S370" s="4">
        <f t="shared" si="308"/>
        <v>1.669861736504677E-2</v>
      </c>
      <c r="T370" s="4">
        <f t="shared" si="309"/>
        <v>23.4360412286402</v>
      </c>
      <c r="U370" s="4">
        <f t="shared" si="349"/>
        <v>0.40903608307290867</v>
      </c>
      <c r="V370" s="4">
        <f t="shared" si="310"/>
        <v>-3.0383775723702797</v>
      </c>
      <c r="W370" s="4">
        <f t="shared" si="311"/>
        <v>-5.3029692556613675E-2</v>
      </c>
      <c r="X370" s="4">
        <f t="shared" si="312"/>
        <v>-5.3029692556613675E-2</v>
      </c>
      <c r="Y370" s="4">
        <f t="shared" si="313"/>
        <v>-5.3929809705683437E-2</v>
      </c>
      <c r="Z370" s="4">
        <f t="shared" si="314"/>
        <v>-5.3929809338980214E-2</v>
      </c>
      <c r="AA370" s="4">
        <f t="shared" si="315"/>
        <v>-5.4837557393746676E-2</v>
      </c>
      <c r="AB370" s="4">
        <f t="shared" si="316"/>
        <v>-3.1419605974681071</v>
      </c>
      <c r="AC370" s="4">
        <f t="shared" si="317"/>
        <v>280.2210238880441</v>
      </c>
      <c r="AD370" s="4">
        <f t="shared" si="318"/>
        <v>4.8907795001560519</v>
      </c>
      <c r="AE370" s="4">
        <f t="shared" si="319"/>
        <v>-0.10358302509780515</v>
      </c>
      <c r="AF370" s="4">
        <f t="shared" si="320"/>
        <v>-0.41433210039122059</v>
      </c>
      <c r="AG370" s="4">
        <f t="shared" si="321"/>
        <v>4.9064353512250021</v>
      </c>
      <c r="AH370" s="4">
        <f t="shared" si="322"/>
        <v>281.11803807898036</v>
      </c>
      <c r="AI370" s="4">
        <f t="shared" si="323"/>
        <v>18.741202538598692</v>
      </c>
      <c r="AJ370" s="4">
        <f t="shared" si="324"/>
        <v>-0.40216708192719541</v>
      </c>
      <c r="AK370" s="4">
        <f t="shared" si="325"/>
        <v>-23.042476453520305</v>
      </c>
      <c r="AL370" s="4">
        <f t="shared" si="326"/>
        <v>0.79343116583845585</v>
      </c>
      <c r="AM370" s="4">
        <f t="shared" si="327"/>
        <v>0.79343116583845585</v>
      </c>
      <c r="AN370" s="4">
        <f t="shared" si="328"/>
        <v>3.1737246633538234</v>
      </c>
      <c r="AO370" s="4">
        <f t="shared" si="329"/>
        <v>3.588056763745044</v>
      </c>
      <c r="AP370" s="4">
        <f t="shared" si="330"/>
        <v>4</v>
      </c>
      <c r="AQ370" s="4">
        <f t="shared" si="331"/>
        <v>7.1737246633538234</v>
      </c>
      <c r="AR370" s="4">
        <f t="shared" si="332"/>
        <v>12.119562077722565</v>
      </c>
      <c r="AS370" s="4">
        <f t="shared" si="333"/>
        <v>-0.11956207772256633</v>
      </c>
      <c r="AT370" s="4">
        <f t="shared" si="334"/>
        <v>-3.1301278751762189E-2</v>
      </c>
      <c r="AU370" s="4">
        <f t="shared" si="335"/>
        <v>0.66264339751815549</v>
      </c>
      <c r="AV370" s="4">
        <f t="shared" si="336"/>
        <v>0.50557961842438692</v>
      </c>
      <c r="AW370" s="4">
        <f t="shared" si="337"/>
        <v>28.967578343551967</v>
      </c>
      <c r="AX370" s="4">
        <f t="shared" si="338"/>
        <v>2.2704390232116928E-2</v>
      </c>
      <c r="AY370" s="4">
        <f t="shared" si="339"/>
        <v>-0.6893652379405798</v>
      </c>
      <c r="AZ370" s="4">
        <f t="shared" si="340"/>
        <v>3.1086693424656029</v>
      </c>
      <c r="BA370" s="4">
        <f t="shared" si="341"/>
        <v>178.11363322498778</v>
      </c>
      <c r="BB370" s="4">
        <f t="shared" si="342"/>
        <v>4.7076367636439356</v>
      </c>
      <c r="BC370" s="4">
        <f t="shared" si="343"/>
        <v>7.411925314078629</v>
      </c>
      <c r="BD370" s="4">
        <f t="shared" si="344"/>
        <v>16.827198841366499</v>
      </c>
      <c r="BE370" s="4">
        <f t="shared" si="345"/>
        <v>60.232264568148047</v>
      </c>
      <c r="BF370" s="4">
        <f t="shared" si="346"/>
        <v>119.76773543185195</v>
      </c>
      <c r="BG370" s="4">
        <f t="shared" si="347"/>
        <v>240.23226456814805</v>
      </c>
    </row>
    <row r="371" spans="1:59" x14ac:dyDescent="0.2">
      <c r="A371" s="3">
        <f t="shared" si="353"/>
        <v>45658</v>
      </c>
      <c r="B371" s="1">
        <f t="shared" si="348"/>
        <v>2025</v>
      </c>
      <c r="C371" s="1">
        <f t="shared" si="354"/>
        <v>1</v>
      </c>
      <c r="D371" s="1">
        <f t="shared" si="355"/>
        <v>1</v>
      </c>
      <c r="E371" s="1">
        <v>12</v>
      </c>
      <c r="F371" s="1">
        <f t="shared" si="295"/>
        <v>2024</v>
      </c>
      <c r="G371" s="1">
        <f t="shared" si="296"/>
        <v>13</v>
      </c>
      <c r="H371" s="1">
        <f t="shared" si="297"/>
        <v>10</v>
      </c>
      <c r="I371" s="1">
        <f t="shared" si="298"/>
        <v>20</v>
      </c>
      <c r="J371" s="1">
        <f t="shared" si="299"/>
        <v>-13</v>
      </c>
      <c r="K371" s="4">
        <f t="shared" si="300"/>
        <v>9131.9166666666279</v>
      </c>
      <c r="L371" s="4">
        <f t="shared" si="301"/>
        <v>0.25001825233857983</v>
      </c>
      <c r="M371" s="4">
        <f t="shared" si="302"/>
        <v>251.31025428464636</v>
      </c>
      <c r="N371" s="4">
        <f t="shared" si="303"/>
        <v>16.754016952309758</v>
      </c>
      <c r="O371" s="4">
        <f t="shared" si="304"/>
        <v>18.687350285643092</v>
      </c>
      <c r="P371" s="4">
        <f t="shared" si="305"/>
        <v>18.754016952309758</v>
      </c>
      <c r="Q371" s="4">
        <f t="shared" si="306"/>
        <v>281.31025428464636</v>
      </c>
      <c r="R371" s="4">
        <f t="shared" si="307"/>
        <v>283.36303102897557</v>
      </c>
      <c r="S371" s="4">
        <f t="shared" si="308"/>
        <v>1.6698616269906454E-2</v>
      </c>
      <c r="T371" s="4">
        <f t="shared" si="309"/>
        <v>23.436040872719598</v>
      </c>
      <c r="U371" s="4">
        <f t="shared" si="349"/>
        <v>0.4090360768609223</v>
      </c>
      <c r="V371" s="4">
        <f t="shared" si="310"/>
        <v>-2.0527767443292078</v>
      </c>
      <c r="W371" s="4">
        <f t="shared" si="311"/>
        <v>-3.5827712996914514E-2</v>
      </c>
      <c r="X371" s="4">
        <f t="shared" si="312"/>
        <v>-3.5827712996914514E-2</v>
      </c>
      <c r="Y371" s="4">
        <f t="shared" si="313"/>
        <v>-3.6436009433334499E-2</v>
      </c>
      <c r="Z371" s="4">
        <f t="shared" si="314"/>
        <v>-3.6436009320155581E-2</v>
      </c>
      <c r="AA371" s="4">
        <f t="shared" si="315"/>
        <v>-3.7049466939173638E-2</v>
      </c>
      <c r="AB371" s="4">
        <f t="shared" si="316"/>
        <v>-2.1227780888241257</v>
      </c>
      <c r="AC371" s="4">
        <f t="shared" si="317"/>
        <v>281.24025294015144</v>
      </c>
      <c r="AD371" s="4">
        <f t="shared" si="318"/>
        <v>4.9085684029473056</v>
      </c>
      <c r="AE371" s="4">
        <f t="shared" si="319"/>
        <v>-7.0001344494926343E-2</v>
      </c>
      <c r="AF371" s="4">
        <f t="shared" si="320"/>
        <v>-0.28000537797970537</v>
      </c>
      <c r="AG371" s="4">
        <f t="shared" si="321"/>
        <v>4.9256981317653237</v>
      </c>
      <c r="AH371" s="4">
        <f t="shared" si="322"/>
        <v>282.22171410562748</v>
      </c>
      <c r="AI371" s="4">
        <f t="shared" si="323"/>
        <v>18.814780940375165</v>
      </c>
      <c r="AJ371" s="4">
        <f t="shared" si="324"/>
        <v>-0.40073598813197658</v>
      </c>
      <c r="AK371" s="4">
        <f t="shared" si="325"/>
        <v>-22.960480818966904</v>
      </c>
      <c r="AL371" s="4">
        <f t="shared" si="326"/>
        <v>0.91145982098112199</v>
      </c>
      <c r="AM371" s="4">
        <f t="shared" si="327"/>
        <v>0.91145982098112199</v>
      </c>
      <c r="AN371" s="4">
        <f t="shared" si="328"/>
        <v>3.645839283924488</v>
      </c>
      <c r="AO371" s="4">
        <f t="shared" si="329"/>
        <v>3.9258446619041933</v>
      </c>
      <c r="AP371" s="4">
        <f t="shared" si="330"/>
        <v>4</v>
      </c>
      <c r="AQ371" s="4">
        <f t="shared" si="331"/>
        <v>7.645839283924488</v>
      </c>
      <c r="AR371" s="4">
        <f t="shared" si="332"/>
        <v>12.127430654732075</v>
      </c>
      <c r="AS371" s="4">
        <f t="shared" si="333"/>
        <v>-0.12743065473207338</v>
      </c>
      <c r="AT371" s="4">
        <f t="shared" si="334"/>
        <v>-3.3361267395701596E-2</v>
      </c>
      <c r="AU371" s="4">
        <f t="shared" si="335"/>
        <v>0.66264339751815549</v>
      </c>
      <c r="AV371" s="4">
        <f t="shared" si="336"/>
        <v>0.50695484872902152</v>
      </c>
      <c r="AW371" s="4">
        <f t="shared" si="337"/>
        <v>29.046373235866021</v>
      </c>
      <c r="AX371" s="4">
        <f t="shared" si="338"/>
        <v>2.4212771204471694E-2</v>
      </c>
      <c r="AY371" s="4">
        <f t="shared" si="339"/>
        <v>-0.68878784200031729</v>
      </c>
      <c r="AZ371" s="4">
        <f t="shared" si="340"/>
        <v>3.1064543950996177</v>
      </c>
      <c r="BA371" s="4">
        <f t="shared" si="341"/>
        <v>177.98672608907322</v>
      </c>
      <c r="BB371" s="4">
        <f t="shared" si="342"/>
        <v>4.7129724012479635</v>
      </c>
      <c r="BC371" s="4">
        <f t="shared" si="343"/>
        <v>7.4144582534841117</v>
      </c>
      <c r="BD371" s="4">
        <f t="shared" si="344"/>
        <v>16.84040305598004</v>
      </c>
      <c r="BE371" s="4">
        <f t="shared" si="345"/>
        <v>60.342495041920479</v>
      </c>
      <c r="BF371" s="4">
        <f t="shared" si="346"/>
        <v>119.65750495807953</v>
      </c>
      <c r="BG371" s="4">
        <f t="shared" si="347"/>
        <v>240.34249504192047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63</vt:i4>
      </vt:variant>
    </vt:vector>
  </HeadingPairs>
  <TitlesOfParts>
    <vt:vector size="64" baseType="lpstr">
      <vt:lpstr>Sheet1</vt:lpstr>
      <vt:lpstr>aaa</vt:lpstr>
      <vt:lpstr>bbb</vt:lpstr>
      <vt:lpstr>Day</vt:lpstr>
      <vt:lpstr>Days_since_Epoch</vt:lpstr>
      <vt:lpstr>Declination_deg</vt:lpstr>
      <vt:lpstr>Declination_rad</vt:lpstr>
      <vt:lpstr>Eccentric_Anomaly_0</vt:lpstr>
      <vt:lpstr>Eccentric_Anomaly_1</vt:lpstr>
      <vt:lpstr>Eccentric_Anomaly_2</vt:lpstr>
      <vt:lpstr>Eccentricity</vt:lpstr>
      <vt:lpstr>Eccentricity_Effect_deg</vt:lpstr>
      <vt:lpstr>Eccentricity_Effect_min</vt:lpstr>
      <vt:lpstr>EoT_deg</vt:lpstr>
      <vt:lpstr>EoT_deg_uncorr</vt:lpstr>
      <vt:lpstr>EoT_Longitude_Corrected_min</vt:lpstr>
      <vt:lpstr>EoT_min</vt:lpstr>
      <vt:lpstr>Excel_Date</vt:lpstr>
      <vt:lpstr>GMST_deg</vt:lpstr>
      <vt:lpstr>GMST_hrs</vt:lpstr>
      <vt:lpstr>Hour</vt:lpstr>
      <vt:lpstr>Jul_Cent_sinch_Epoch</vt:lpstr>
      <vt:lpstr>Latitude</vt:lpstr>
      <vt:lpstr>Latitude_rad</vt:lpstr>
      <vt:lpstr>LMST</vt:lpstr>
      <vt:lpstr>Longitude</vt:lpstr>
      <vt:lpstr>Longitude_correction_min</vt:lpstr>
      <vt:lpstr>Mean_Anomaly_deg</vt:lpstr>
      <vt:lpstr>Mean_Anomaly_rad</vt:lpstr>
      <vt:lpstr>Mean_Sun_Longitude_deg</vt:lpstr>
      <vt:lpstr>Mean_Sun_Longitude_hrs</vt:lpstr>
      <vt:lpstr>Month</vt:lpstr>
      <vt:lpstr>Month_corr</vt:lpstr>
      <vt:lpstr>Obliquity_deg</vt:lpstr>
      <vt:lpstr>Obliquity_Effect_min</vt:lpstr>
      <vt:lpstr>Obliquity_rad</vt:lpstr>
      <vt:lpstr>Perihelion_Longitude</vt:lpstr>
      <vt:lpstr>Right_Ascension_deg</vt:lpstr>
      <vt:lpstr>Right_Ascension_hrs</vt:lpstr>
      <vt:lpstr>Right_Ascension_rad</vt:lpstr>
      <vt:lpstr>Solar_Altitude_deg</vt:lpstr>
      <vt:lpstr>Solar_Altitude_rad</vt:lpstr>
      <vt:lpstr>Solar_Azimuth_a</vt:lpstr>
      <vt:lpstr>Solar_Azimuth_b</vt:lpstr>
      <vt:lpstr>Solar_Azimuth_deg</vt:lpstr>
      <vt:lpstr>Solar_Azimuth_rad</vt:lpstr>
      <vt:lpstr>Solar_Hour_Angle_hrs</vt:lpstr>
      <vt:lpstr>Solar_Hour_Angle_rad</vt:lpstr>
      <vt:lpstr>Solar_Noon_hrs</vt:lpstr>
      <vt:lpstr>Start_Year</vt:lpstr>
      <vt:lpstr>Sun_True_Longitude_deg</vt:lpstr>
      <vt:lpstr>Sun_True_Longitude_rad</vt:lpstr>
      <vt:lpstr>Sunrise_Azimuth_deg</vt:lpstr>
      <vt:lpstr>Sunrise_Azimuth_r_deg</vt:lpstr>
      <vt:lpstr>Sunrise_civil_hrs</vt:lpstr>
      <vt:lpstr>Sunrise_q_hrs</vt:lpstr>
      <vt:lpstr>Sunset_Azimuth_deg</vt:lpstr>
      <vt:lpstr>Sunset_civil_hrs</vt:lpstr>
      <vt:lpstr>True_Anomaly_deg</vt:lpstr>
      <vt:lpstr>True_Anomaly_rad</vt:lpstr>
      <vt:lpstr>UTC</vt:lpstr>
      <vt:lpstr>Year</vt:lpstr>
      <vt:lpstr>Year_corr</vt:lpstr>
      <vt:lpstr>Zone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Karney</dc:creator>
  <cp:keywords/>
  <dc:description/>
  <cp:lastModifiedBy>Kevin Karney</cp:lastModifiedBy>
  <cp:revision/>
  <dcterms:created xsi:type="dcterms:W3CDTF">2026-05-16T12:35:38Z</dcterms:created>
  <dcterms:modified xsi:type="dcterms:W3CDTF">2026-06-03T16:45:53Z</dcterms:modified>
  <cp:category/>
  <cp:contentStatus/>
</cp:coreProperties>
</file>